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xPJT_US\"/>
    </mc:Choice>
  </mc:AlternateContent>
  <xr:revisionPtr revIDLastSave="0" documentId="8_{4F27E9D9-F6FF-4C0C-A287-B11AFA72926F}" xr6:coauthVersionLast="47" xr6:coauthVersionMax="47" xr10:uidLastSave="{00000000-0000-0000-0000-000000000000}"/>
  <bookViews>
    <workbookView xWindow="-120" yWindow="-120" windowWidth="15600" windowHeight="11040" xr2:uid="{053F02E8-2BDB-475C-90B5-3EFADA020B94}"/>
  </bookViews>
  <sheets>
    <sheet name="BI" sheetId="829" r:id="rId1"/>
    <sheet name="PL" sheetId="2" r:id="rId2"/>
    <sheet name="Data" sheetId="830" r:id="rId3"/>
    <sheet name="PL_A" sheetId="831" r:id="rId4"/>
    <sheet name="PL_F" sheetId="832" r:id="rId5"/>
    <sheet name="PJT &gt;&gt;&gt;" sheetId="833" r:id="rId6"/>
    <sheet name="Revenue" sheetId="834" r:id="rId7"/>
    <sheet name="COGS" sheetId="837" r:id="rId8"/>
    <sheet name="SGA" sheetId="846" r:id="rId9"/>
    <sheet name="NO" sheetId="854" r:id="rId10"/>
    <sheet name="Est_PL" sheetId="855" r:id="rId11"/>
    <sheet name="Report_Est_PL" sheetId="856" r:id="rId12"/>
    <sheet name="TAX" sheetId="857" r:id="rId13"/>
  </sheets>
  <definedNames>
    <definedName name="_xlnm._FilterDatabase" localSheetId="7" hidden="1">COGS!#REF!</definedName>
    <definedName name="_xlnm._FilterDatabase" localSheetId="9" hidden="1">NO!#REF!</definedName>
    <definedName name="_xlnm._FilterDatabase" localSheetId="6" hidden="1">Revenue!#REF!</definedName>
    <definedName name="_xlnm._FilterDatabase" localSheetId="8" hidden="1">SGA!#REF!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857" l="1"/>
  <c r="G8" i="857"/>
  <c r="I8" i="857"/>
  <c r="J8" i="857"/>
  <c r="K8" i="857"/>
  <c r="L8" i="857"/>
  <c r="M8" i="857"/>
  <c r="M35" i="855"/>
  <c r="L35" i="855"/>
  <c r="K35" i="855"/>
  <c r="K39" i="856" s="1"/>
  <c r="J35" i="855"/>
  <c r="J39" i="856" s="1"/>
  <c r="I35" i="855"/>
  <c r="I6" i="854"/>
  <c r="J6" i="854"/>
  <c r="K6" i="854"/>
  <c r="L6" i="854"/>
  <c r="M6" i="854"/>
  <c r="H5" i="854"/>
  <c r="H6" i="854" s="1"/>
  <c r="G5" i="854"/>
  <c r="G6" i="854" s="1"/>
  <c r="F5" i="854"/>
  <c r="F6" i="854" s="1"/>
  <c r="I22" i="846"/>
  <c r="I19" i="855" s="1"/>
  <c r="I22" i="856" s="1"/>
  <c r="J22" i="846"/>
  <c r="J19" i="855" s="1"/>
  <c r="J22" i="856" s="1"/>
  <c r="K22" i="846"/>
  <c r="K19" i="855" s="1"/>
  <c r="K22" i="856" s="1"/>
  <c r="L22" i="846"/>
  <c r="L19" i="855" s="1"/>
  <c r="L22" i="856" s="1"/>
  <c r="M22" i="846"/>
  <c r="M19" i="855" s="1"/>
  <c r="M22" i="856" s="1"/>
  <c r="I21" i="846"/>
  <c r="I18" i="855" s="1"/>
  <c r="I21" i="856" s="1"/>
  <c r="J21" i="846"/>
  <c r="J18" i="855" s="1"/>
  <c r="J21" i="856" s="1"/>
  <c r="K21" i="846"/>
  <c r="K18" i="855" s="1"/>
  <c r="K21" i="856" s="1"/>
  <c r="L21" i="846"/>
  <c r="L18" i="855" s="1"/>
  <c r="L21" i="856" s="1"/>
  <c r="M21" i="846"/>
  <c r="M18" i="855" s="1"/>
  <c r="M21" i="856" s="1"/>
  <c r="I20" i="846"/>
  <c r="I17" i="855" s="1"/>
  <c r="I20" i="856" s="1"/>
  <c r="J20" i="846"/>
  <c r="J17" i="855" s="1"/>
  <c r="J20" i="856" s="1"/>
  <c r="K20" i="846"/>
  <c r="K17" i="855" s="1"/>
  <c r="K20" i="856" s="1"/>
  <c r="L20" i="846"/>
  <c r="L17" i="855" s="1"/>
  <c r="L20" i="856" s="1"/>
  <c r="M20" i="846"/>
  <c r="M17" i="855" s="1"/>
  <c r="M20" i="856" s="1"/>
  <c r="I19" i="846"/>
  <c r="I16" i="855" s="1"/>
  <c r="I19" i="856" s="1"/>
  <c r="J19" i="846"/>
  <c r="J16" i="855" s="1"/>
  <c r="K19" i="846"/>
  <c r="K16" i="855" s="1"/>
  <c r="K19" i="856" s="1"/>
  <c r="L19" i="846"/>
  <c r="L16" i="855" s="1"/>
  <c r="L19" i="856" s="1"/>
  <c r="M19" i="846"/>
  <c r="M16" i="855" s="1"/>
  <c r="F108" i="846"/>
  <c r="F28" i="846" s="1"/>
  <c r="F25" i="855" s="1"/>
  <c r="F28" i="856" s="1"/>
  <c r="G108" i="846"/>
  <c r="G28" i="846" s="1"/>
  <c r="G25" i="855" s="1"/>
  <c r="G28" i="856" s="1"/>
  <c r="H108" i="846"/>
  <c r="H28" i="846" s="1"/>
  <c r="H25" i="855" s="1"/>
  <c r="H28" i="856" s="1"/>
  <c r="F117" i="846"/>
  <c r="F130" i="846" s="1"/>
  <c r="G117" i="846"/>
  <c r="G130" i="846" s="1"/>
  <c r="H117" i="846"/>
  <c r="H130" i="846" s="1"/>
  <c r="I120" i="846"/>
  <c r="J120" i="846"/>
  <c r="K120" i="846"/>
  <c r="L120" i="846"/>
  <c r="M120" i="846"/>
  <c r="E125" i="846"/>
  <c r="E126" i="846"/>
  <c r="E127" i="846"/>
  <c r="E128" i="846"/>
  <c r="E129" i="846"/>
  <c r="F88" i="846"/>
  <c r="F24" i="846" s="1"/>
  <c r="F21" i="855" s="1"/>
  <c r="F24" i="856" s="1"/>
  <c r="G88" i="846"/>
  <c r="G24" i="846" s="1"/>
  <c r="G21" i="855" s="1"/>
  <c r="G24" i="856" s="1"/>
  <c r="H88" i="846"/>
  <c r="H24" i="846" s="1"/>
  <c r="H21" i="855" s="1"/>
  <c r="H24" i="856" s="1"/>
  <c r="F89" i="846"/>
  <c r="F25" i="846" s="1"/>
  <c r="F22" i="855" s="1"/>
  <c r="F25" i="856" s="1"/>
  <c r="G89" i="846"/>
  <c r="G25" i="846" s="1"/>
  <c r="G22" i="855" s="1"/>
  <c r="G25" i="856" s="1"/>
  <c r="H89" i="846"/>
  <c r="H25" i="846" s="1"/>
  <c r="H22" i="855" s="1"/>
  <c r="H25" i="856" s="1"/>
  <c r="F90" i="846"/>
  <c r="F26" i="846" s="1"/>
  <c r="F23" i="855" s="1"/>
  <c r="F26" i="856" s="1"/>
  <c r="G90" i="846"/>
  <c r="G26" i="846" s="1"/>
  <c r="G23" i="855" s="1"/>
  <c r="G26" i="856" s="1"/>
  <c r="H90" i="846"/>
  <c r="I90" i="846" s="1"/>
  <c r="J90" i="846" s="1"/>
  <c r="K90" i="846" s="1"/>
  <c r="L90" i="846" s="1"/>
  <c r="M90" i="846" s="1"/>
  <c r="F91" i="846"/>
  <c r="F27" i="846" s="1"/>
  <c r="F24" i="855" s="1"/>
  <c r="F27" i="856" s="1"/>
  <c r="G91" i="846"/>
  <c r="G27" i="846" s="1"/>
  <c r="G24" i="855" s="1"/>
  <c r="G27" i="856" s="1"/>
  <c r="H91" i="846"/>
  <c r="H27" i="846" s="1"/>
  <c r="H24" i="855" s="1"/>
  <c r="H27" i="856" s="1"/>
  <c r="F92" i="846"/>
  <c r="F29" i="846" s="1"/>
  <c r="F26" i="855" s="1"/>
  <c r="F29" i="856" s="1"/>
  <c r="G92" i="846"/>
  <c r="G29" i="846" s="1"/>
  <c r="G26" i="855" s="1"/>
  <c r="G29" i="856" s="1"/>
  <c r="H92" i="846"/>
  <c r="H29" i="846" s="1"/>
  <c r="H26" i="855" s="1"/>
  <c r="H29" i="856" s="1"/>
  <c r="F93" i="846"/>
  <c r="F30" i="846" s="1"/>
  <c r="F27" i="855" s="1"/>
  <c r="F30" i="856" s="1"/>
  <c r="G93" i="846"/>
  <c r="G30" i="846" s="1"/>
  <c r="G27" i="855" s="1"/>
  <c r="G30" i="856" s="1"/>
  <c r="H93" i="846"/>
  <c r="H30" i="846" s="1"/>
  <c r="H27" i="855" s="1"/>
  <c r="H30" i="856" s="1"/>
  <c r="F94" i="846"/>
  <c r="F31" i="846" s="1"/>
  <c r="F28" i="855" s="1"/>
  <c r="F31" i="856" s="1"/>
  <c r="G94" i="846"/>
  <c r="G31" i="846" s="1"/>
  <c r="G28" i="855" s="1"/>
  <c r="G31" i="856" s="1"/>
  <c r="H94" i="846"/>
  <c r="H31" i="846" s="1"/>
  <c r="H28" i="855" s="1"/>
  <c r="H31" i="856" s="1"/>
  <c r="F95" i="846"/>
  <c r="F32" i="846" s="1"/>
  <c r="F29" i="855" s="1"/>
  <c r="F32" i="856" s="1"/>
  <c r="G95" i="846"/>
  <c r="G32" i="846" s="1"/>
  <c r="G29" i="855" s="1"/>
  <c r="G32" i="856" s="1"/>
  <c r="H95" i="846"/>
  <c r="I95" i="846" s="1"/>
  <c r="I32" i="846" s="1"/>
  <c r="I29" i="855" s="1"/>
  <c r="I32" i="856" s="1"/>
  <c r="F96" i="846"/>
  <c r="F33" i="846" s="1"/>
  <c r="F30" i="855" s="1"/>
  <c r="F33" i="856" s="1"/>
  <c r="G96" i="846"/>
  <c r="G33" i="846" s="1"/>
  <c r="G30" i="855" s="1"/>
  <c r="G33" i="856" s="1"/>
  <c r="H96" i="846"/>
  <c r="H33" i="846" s="1"/>
  <c r="H30" i="855" s="1"/>
  <c r="H33" i="856" s="1"/>
  <c r="F97" i="846"/>
  <c r="F34" i="846" s="1"/>
  <c r="F31" i="855" s="1"/>
  <c r="F34" i="856" s="1"/>
  <c r="G97" i="846"/>
  <c r="G34" i="846" s="1"/>
  <c r="G31" i="855" s="1"/>
  <c r="G34" i="856" s="1"/>
  <c r="H97" i="846"/>
  <c r="H34" i="846" s="1"/>
  <c r="H31" i="855" s="1"/>
  <c r="H34" i="856" s="1"/>
  <c r="F98" i="846"/>
  <c r="F35" i="846" s="1"/>
  <c r="F32" i="855" s="1"/>
  <c r="F35" i="856" s="1"/>
  <c r="G98" i="846"/>
  <c r="G35" i="846" s="1"/>
  <c r="G32" i="855" s="1"/>
  <c r="G35" i="856" s="1"/>
  <c r="H98" i="846"/>
  <c r="I98" i="846" s="1"/>
  <c r="I35" i="846" s="1"/>
  <c r="I32" i="855" s="1"/>
  <c r="I35" i="856" s="1"/>
  <c r="F99" i="846"/>
  <c r="F36" i="846" s="1"/>
  <c r="F33" i="855" s="1"/>
  <c r="F36" i="856" s="1"/>
  <c r="G99" i="846"/>
  <c r="G36" i="846" s="1"/>
  <c r="G33" i="855" s="1"/>
  <c r="G36" i="856" s="1"/>
  <c r="H99" i="846"/>
  <c r="I99" i="846" s="1"/>
  <c r="J99" i="846" s="1"/>
  <c r="K99" i="846" s="1"/>
  <c r="L99" i="846" s="1"/>
  <c r="M99" i="846" s="1"/>
  <c r="F100" i="846"/>
  <c r="F37" i="846" s="1"/>
  <c r="F34" i="855" s="1"/>
  <c r="F37" i="856" s="1"/>
  <c r="G100" i="846"/>
  <c r="G37" i="846" s="1"/>
  <c r="G34" i="855" s="1"/>
  <c r="G37" i="856" s="1"/>
  <c r="H100" i="846"/>
  <c r="H37" i="846" s="1"/>
  <c r="H34" i="855" s="1"/>
  <c r="H37" i="856" s="1"/>
  <c r="E102" i="846"/>
  <c r="I102" i="846"/>
  <c r="J102" i="846"/>
  <c r="K102" i="846"/>
  <c r="L102" i="846"/>
  <c r="M102" i="846"/>
  <c r="F75" i="846"/>
  <c r="F76" i="846" s="1"/>
  <c r="G75" i="846"/>
  <c r="G76" i="846" s="1"/>
  <c r="H75" i="846"/>
  <c r="H76" i="846" s="1"/>
  <c r="F82" i="846"/>
  <c r="F23" i="846" s="1"/>
  <c r="F20" i="855" s="1"/>
  <c r="F23" i="856" s="1"/>
  <c r="G82" i="846"/>
  <c r="G23" i="846" s="1"/>
  <c r="G20" i="855" s="1"/>
  <c r="G23" i="856" s="1"/>
  <c r="H82" i="846"/>
  <c r="H23" i="846" s="1"/>
  <c r="H20" i="855" s="1"/>
  <c r="H23" i="856" s="1"/>
  <c r="F44" i="846"/>
  <c r="F19" i="846" s="1"/>
  <c r="F16" i="855" s="1"/>
  <c r="F19" i="856" s="1"/>
  <c r="G44" i="846"/>
  <c r="G19" i="846" s="1"/>
  <c r="G16" i="855" s="1"/>
  <c r="H44" i="846"/>
  <c r="H19" i="846" s="1"/>
  <c r="H16" i="855" s="1"/>
  <c r="H19" i="856" s="1"/>
  <c r="F45" i="846"/>
  <c r="F20" i="846" s="1"/>
  <c r="F17" i="855" s="1"/>
  <c r="F20" i="856" s="1"/>
  <c r="G45" i="846"/>
  <c r="G20" i="846" s="1"/>
  <c r="G17" i="855" s="1"/>
  <c r="G20" i="856" s="1"/>
  <c r="H45" i="846"/>
  <c r="H20" i="846" s="1"/>
  <c r="H17" i="855" s="1"/>
  <c r="H20" i="856" s="1"/>
  <c r="F46" i="846"/>
  <c r="F21" i="846" s="1"/>
  <c r="F18" i="855" s="1"/>
  <c r="F21" i="856" s="1"/>
  <c r="G46" i="846"/>
  <c r="G21" i="846" s="1"/>
  <c r="G18" i="855" s="1"/>
  <c r="G21" i="856" s="1"/>
  <c r="H46" i="846"/>
  <c r="H21" i="846" s="1"/>
  <c r="H18" i="855" s="1"/>
  <c r="H21" i="856" s="1"/>
  <c r="F47" i="846"/>
  <c r="F22" i="846" s="1"/>
  <c r="F19" i="855" s="1"/>
  <c r="F22" i="856" s="1"/>
  <c r="G47" i="846"/>
  <c r="G22" i="846" s="1"/>
  <c r="G19" i="855" s="1"/>
  <c r="G22" i="856" s="1"/>
  <c r="H47" i="846"/>
  <c r="H22" i="846" s="1"/>
  <c r="H19" i="855" s="1"/>
  <c r="H22" i="856" s="1"/>
  <c r="I48" i="846"/>
  <c r="J48" i="846"/>
  <c r="K48" i="846"/>
  <c r="L48" i="846"/>
  <c r="M48" i="846"/>
  <c r="F56" i="846"/>
  <c r="G56" i="846"/>
  <c r="H56" i="846"/>
  <c r="I56" i="846" s="1"/>
  <c r="I57" i="846"/>
  <c r="J57" i="846"/>
  <c r="K57" i="846"/>
  <c r="L57" i="846"/>
  <c r="M57" i="846"/>
  <c r="F62" i="846"/>
  <c r="G62" i="846"/>
  <c r="H62" i="846"/>
  <c r="I62" i="846" s="1"/>
  <c r="J62" i="846" s="1"/>
  <c r="F64" i="846"/>
  <c r="G64" i="846"/>
  <c r="H64" i="846"/>
  <c r="I64" i="846" s="1"/>
  <c r="J64" i="846" s="1"/>
  <c r="K64" i="846" s="1"/>
  <c r="L64" i="846" s="1"/>
  <c r="M64" i="846" s="1"/>
  <c r="F66" i="846"/>
  <c r="G66" i="846"/>
  <c r="H66" i="846"/>
  <c r="I66" i="846" s="1"/>
  <c r="J66" i="846" s="1"/>
  <c r="K66" i="846" s="1"/>
  <c r="L66" i="846" s="1"/>
  <c r="M66" i="846" s="1"/>
  <c r="F68" i="846"/>
  <c r="G68" i="846"/>
  <c r="H68" i="846"/>
  <c r="I68" i="846" s="1"/>
  <c r="J68" i="846" s="1"/>
  <c r="K68" i="846" s="1"/>
  <c r="L68" i="846" s="1"/>
  <c r="M68" i="846" s="1"/>
  <c r="F69" i="846"/>
  <c r="G69" i="846"/>
  <c r="H69" i="846"/>
  <c r="I20" i="837"/>
  <c r="I8" i="855" s="1"/>
  <c r="I10" i="856" s="1"/>
  <c r="J20" i="837"/>
  <c r="J8" i="855" s="1"/>
  <c r="J10" i="856" s="1"/>
  <c r="K20" i="837"/>
  <c r="K8" i="855" s="1"/>
  <c r="K10" i="856" s="1"/>
  <c r="L20" i="837"/>
  <c r="L8" i="855" s="1"/>
  <c r="M20" i="837"/>
  <c r="M8" i="855" s="1"/>
  <c r="M10" i="856" s="1"/>
  <c r="I19" i="837"/>
  <c r="I7" i="855" s="1"/>
  <c r="J19" i="837"/>
  <c r="J7" i="855" s="1"/>
  <c r="J9" i="856" s="1"/>
  <c r="K19" i="837"/>
  <c r="K7" i="855" s="1"/>
  <c r="K9" i="856" s="1"/>
  <c r="L19" i="837"/>
  <c r="L7" i="855" s="1"/>
  <c r="L9" i="856" s="1"/>
  <c r="M19" i="837"/>
  <c r="M7" i="855" s="1"/>
  <c r="F87" i="837"/>
  <c r="G87" i="837"/>
  <c r="G22" i="837" s="1"/>
  <c r="G10" i="855" s="1"/>
  <c r="G12" i="856" s="1"/>
  <c r="H87" i="837"/>
  <c r="F88" i="837"/>
  <c r="F27" i="837" s="1"/>
  <c r="F15" i="855" s="1"/>
  <c r="F17" i="856" s="1"/>
  <c r="G88" i="837"/>
  <c r="G27" i="837" s="1"/>
  <c r="G15" i="855" s="1"/>
  <c r="G17" i="856" s="1"/>
  <c r="H88" i="837"/>
  <c r="H27" i="837" s="1"/>
  <c r="H15" i="855" s="1"/>
  <c r="H17" i="856" s="1"/>
  <c r="F97" i="837"/>
  <c r="F110" i="837" s="1"/>
  <c r="G97" i="837"/>
  <c r="G110" i="837" s="1"/>
  <c r="H97" i="837"/>
  <c r="H110" i="837" s="1"/>
  <c r="I100" i="837"/>
  <c r="J100" i="837"/>
  <c r="K100" i="837"/>
  <c r="L100" i="837"/>
  <c r="M100" i="837"/>
  <c r="E105" i="837"/>
  <c r="E106" i="837"/>
  <c r="E107" i="837"/>
  <c r="E108" i="837"/>
  <c r="E109" i="837"/>
  <c r="F116" i="837"/>
  <c r="F129" i="837" s="1"/>
  <c r="G116" i="837"/>
  <c r="G129" i="837" s="1"/>
  <c r="H116" i="837"/>
  <c r="H129" i="837" s="1"/>
  <c r="I119" i="837"/>
  <c r="J119" i="837"/>
  <c r="K119" i="837"/>
  <c r="L119" i="837"/>
  <c r="M119" i="837"/>
  <c r="E124" i="837"/>
  <c r="E125" i="837"/>
  <c r="E126" i="837"/>
  <c r="E127" i="837"/>
  <c r="E128" i="837"/>
  <c r="F76" i="837"/>
  <c r="F23" i="837" s="1"/>
  <c r="F11" i="855" s="1"/>
  <c r="F13" i="856" s="1"/>
  <c r="G76" i="837"/>
  <c r="H76" i="837"/>
  <c r="I76" i="837" s="1"/>
  <c r="I23" i="837" s="1"/>
  <c r="I11" i="855" s="1"/>
  <c r="I13" i="856" s="1"/>
  <c r="F77" i="837"/>
  <c r="G77" i="837"/>
  <c r="G24" i="837" s="1"/>
  <c r="G12" i="855" s="1"/>
  <c r="G14" i="856" s="1"/>
  <c r="H77" i="837"/>
  <c r="H24" i="837" s="1"/>
  <c r="H12" i="855" s="1"/>
  <c r="H14" i="856" s="1"/>
  <c r="F78" i="837"/>
  <c r="F25" i="837" s="1"/>
  <c r="F13" i="855" s="1"/>
  <c r="F15" i="856" s="1"/>
  <c r="G78" i="837"/>
  <c r="G25" i="837" s="1"/>
  <c r="G13" i="855" s="1"/>
  <c r="G15" i="856" s="1"/>
  <c r="H78" i="837"/>
  <c r="H25" i="837" s="1"/>
  <c r="H13" i="855" s="1"/>
  <c r="H15" i="856" s="1"/>
  <c r="F79" i="837"/>
  <c r="F26" i="837" s="1"/>
  <c r="F14" i="855" s="1"/>
  <c r="F16" i="856" s="1"/>
  <c r="G79" i="837"/>
  <c r="G26" i="837" s="1"/>
  <c r="G14" i="855" s="1"/>
  <c r="G16" i="856" s="1"/>
  <c r="H79" i="837"/>
  <c r="H26" i="837" s="1"/>
  <c r="H14" i="855" s="1"/>
  <c r="H16" i="856" s="1"/>
  <c r="E81" i="837"/>
  <c r="I81" i="837"/>
  <c r="J81" i="837"/>
  <c r="K81" i="837"/>
  <c r="L81" i="837"/>
  <c r="M81" i="837"/>
  <c r="F63" i="837"/>
  <c r="F64" i="837" s="1"/>
  <c r="G63" i="837"/>
  <c r="G64" i="837" s="1"/>
  <c r="H63" i="837"/>
  <c r="H64" i="837" s="1"/>
  <c r="F70" i="837"/>
  <c r="F21" i="837" s="1"/>
  <c r="F9" i="855" s="1"/>
  <c r="F11" i="856" s="1"/>
  <c r="G70" i="837"/>
  <c r="G21" i="837" s="1"/>
  <c r="G9" i="855" s="1"/>
  <c r="G11" i="856" s="1"/>
  <c r="H70" i="837"/>
  <c r="H21" i="837" s="1"/>
  <c r="H9" i="855" s="1"/>
  <c r="H11" i="856" s="1"/>
  <c r="F34" i="837"/>
  <c r="F19" i="837" s="1"/>
  <c r="F7" i="855" s="1"/>
  <c r="F9" i="856" s="1"/>
  <c r="G34" i="837"/>
  <c r="G19" i="837" s="1"/>
  <c r="G7" i="855" s="1"/>
  <c r="G9" i="856" s="1"/>
  <c r="H34" i="837"/>
  <c r="F35" i="837"/>
  <c r="F20" i="837" s="1"/>
  <c r="F8" i="855" s="1"/>
  <c r="F10" i="856" s="1"/>
  <c r="G35" i="837"/>
  <c r="H35" i="837"/>
  <c r="H20" i="837" s="1"/>
  <c r="H8" i="855" s="1"/>
  <c r="H10" i="856" s="1"/>
  <c r="I36" i="837"/>
  <c r="J36" i="837"/>
  <c r="K36" i="837"/>
  <c r="L36" i="837"/>
  <c r="M36" i="837"/>
  <c r="F44" i="837"/>
  <c r="G44" i="837"/>
  <c r="H44" i="837"/>
  <c r="I45" i="837"/>
  <c r="J45" i="837"/>
  <c r="K45" i="837"/>
  <c r="L45" i="837"/>
  <c r="M45" i="837"/>
  <c r="F50" i="837"/>
  <c r="G50" i="837"/>
  <c r="H50" i="837"/>
  <c r="I50" i="837" s="1"/>
  <c r="J50" i="837" s="1"/>
  <c r="K50" i="837" s="1"/>
  <c r="L50" i="837" s="1"/>
  <c r="M50" i="837" s="1"/>
  <c r="F52" i="837"/>
  <c r="G52" i="837"/>
  <c r="H52" i="837"/>
  <c r="I52" i="837" s="1"/>
  <c r="J52" i="837" s="1"/>
  <c r="K52" i="837" s="1"/>
  <c r="L52" i="837" s="1"/>
  <c r="M52" i="837" s="1"/>
  <c r="F54" i="837"/>
  <c r="G54" i="837"/>
  <c r="H54" i="837"/>
  <c r="I54" i="837" s="1"/>
  <c r="J54" i="837" s="1"/>
  <c r="K54" i="837" s="1"/>
  <c r="L54" i="837" s="1"/>
  <c r="M54" i="837" s="1"/>
  <c r="F56" i="837"/>
  <c r="G56" i="837"/>
  <c r="H56" i="837"/>
  <c r="I56" i="837" s="1"/>
  <c r="J56" i="837" s="1"/>
  <c r="K56" i="837" s="1"/>
  <c r="L56" i="837" s="1"/>
  <c r="M56" i="837" s="1"/>
  <c r="F57" i="837"/>
  <c r="G57" i="837"/>
  <c r="H57" i="837"/>
  <c r="G24" i="834"/>
  <c r="F26" i="834"/>
  <c r="F25" i="834" s="1"/>
  <c r="G26" i="834"/>
  <c r="G25" i="834" s="1"/>
  <c r="I25" i="834" s="1"/>
  <c r="J25" i="834" s="1"/>
  <c r="K25" i="834" s="1"/>
  <c r="L25" i="834" s="1"/>
  <c r="M25" i="834" s="1"/>
  <c r="H26" i="834"/>
  <c r="I31" i="834"/>
  <c r="I29" i="834" s="1"/>
  <c r="I24" i="834" s="1"/>
  <c r="J31" i="834"/>
  <c r="J29" i="834" s="1"/>
  <c r="J24" i="834" s="1"/>
  <c r="K31" i="834"/>
  <c r="K29" i="834" s="1"/>
  <c r="K24" i="834" s="1"/>
  <c r="L31" i="834"/>
  <c r="L29" i="834" s="1"/>
  <c r="L24" i="834" s="1"/>
  <c r="M31" i="834"/>
  <c r="M29" i="834" s="1"/>
  <c r="M24" i="834" s="1"/>
  <c r="I32" i="834"/>
  <c r="J32" i="834"/>
  <c r="K32" i="834"/>
  <c r="L32" i="834"/>
  <c r="M32" i="834"/>
  <c r="F12" i="834"/>
  <c r="G12" i="834"/>
  <c r="H12" i="834"/>
  <c r="I17" i="834"/>
  <c r="I15" i="834" s="1"/>
  <c r="J17" i="834"/>
  <c r="J15" i="834" s="1"/>
  <c r="K17" i="834"/>
  <c r="K15" i="834" s="1"/>
  <c r="L17" i="834"/>
  <c r="L15" i="834" s="1"/>
  <c r="M17" i="834"/>
  <c r="M15" i="834" s="1"/>
  <c r="I18" i="834"/>
  <c r="J18" i="834"/>
  <c r="K18" i="834"/>
  <c r="L18" i="834"/>
  <c r="M18" i="834"/>
  <c r="H6" i="834"/>
  <c r="H6" i="855" s="1"/>
  <c r="H7" i="856" s="1"/>
  <c r="G6" i="834"/>
  <c r="G6" i="855" s="1"/>
  <c r="G7" i="856" s="1"/>
  <c r="F6" i="834"/>
  <c r="F6" i="855" s="1"/>
  <c r="F7" i="856" s="1"/>
  <c r="H5" i="834"/>
  <c r="G5" i="834"/>
  <c r="F5" i="834"/>
  <c r="F35" i="832"/>
  <c r="G35" i="832"/>
  <c r="H35" i="832"/>
  <c r="F34" i="832"/>
  <c r="G34" i="832"/>
  <c r="H34" i="832"/>
  <c r="F33" i="832"/>
  <c r="G33" i="832"/>
  <c r="H33" i="832"/>
  <c r="F32" i="832"/>
  <c r="G32" i="832"/>
  <c r="H32" i="832"/>
  <c r="F31" i="832"/>
  <c r="G31" i="832"/>
  <c r="H31" i="832"/>
  <c r="F30" i="832"/>
  <c r="G30" i="832"/>
  <c r="H30" i="832"/>
  <c r="F29" i="832"/>
  <c r="G29" i="832"/>
  <c r="H29" i="832"/>
  <c r="F28" i="832"/>
  <c r="G28" i="832"/>
  <c r="H28" i="832"/>
  <c r="F27" i="832"/>
  <c r="G27" i="832"/>
  <c r="H27" i="832"/>
  <c r="F26" i="832"/>
  <c r="G26" i="832"/>
  <c r="H26" i="832"/>
  <c r="F25" i="832"/>
  <c r="G25" i="832"/>
  <c r="H25" i="832"/>
  <c r="F24" i="832"/>
  <c r="G24" i="832"/>
  <c r="H24" i="832"/>
  <c r="F23" i="832"/>
  <c r="G23" i="832"/>
  <c r="H23" i="832"/>
  <c r="F22" i="832"/>
  <c r="G22" i="832"/>
  <c r="H22" i="832"/>
  <c r="F21" i="832"/>
  <c r="G21" i="832"/>
  <c r="H21" i="832"/>
  <c r="F20" i="832"/>
  <c r="G20" i="832"/>
  <c r="H20" i="832"/>
  <c r="F19" i="832"/>
  <c r="G19" i="832"/>
  <c r="H19" i="832"/>
  <c r="F18" i="832"/>
  <c r="G18" i="832"/>
  <c r="H18" i="832"/>
  <c r="F17" i="832"/>
  <c r="G17" i="832"/>
  <c r="H17" i="832"/>
  <c r="F16" i="832"/>
  <c r="G16" i="832"/>
  <c r="H16" i="832"/>
  <c r="F15" i="832"/>
  <c r="G15" i="832"/>
  <c r="H15" i="832"/>
  <c r="F14" i="832"/>
  <c r="G14" i="832"/>
  <c r="H14" i="832"/>
  <c r="F13" i="832"/>
  <c r="G13" i="832"/>
  <c r="H13" i="832"/>
  <c r="F12" i="832"/>
  <c r="G12" i="832"/>
  <c r="H12" i="832"/>
  <c r="F11" i="832"/>
  <c r="G11" i="832"/>
  <c r="H11" i="832"/>
  <c r="F10" i="832"/>
  <c r="G10" i="832"/>
  <c r="H10" i="832"/>
  <c r="F9" i="832"/>
  <c r="G9" i="832"/>
  <c r="H9" i="832"/>
  <c r="F8" i="832"/>
  <c r="G8" i="832"/>
  <c r="H8" i="832"/>
  <c r="F7" i="832"/>
  <c r="G7" i="832"/>
  <c r="H7" i="832"/>
  <c r="F6" i="832"/>
  <c r="G6" i="832"/>
  <c r="H6" i="832"/>
  <c r="F5" i="832"/>
  <c r="G5" i="832"/>
  <c r="H5" i="832"/>
  <c r="E12" i="857" l="1"/>
  <c r="H35" i="855"/>
  <c r="H39" i="856" s="1"/>
  <c r="F35" i="855"/>
  <c r="G35" i="855"/>
  <c r="I100" i="846"/>
  <c r="J100" i="846" s="1"/>
  <c r="K100" i="846" s="1"/>
  <c r="L100" i="846" s="1"/>
  <c r="I94" i="846"/>
  <c r="J94" i="846" s="1"/>
  <c r="I91" i="846"/>
  <c r="I27" i="846" s="1"/>
  <c r="I24" i="855" s="1"/>
  <c r="I27" i="856" s="1"/>
  <c r="I122" i="846"/>
  <c r="I121" i="846" s="1"/>
  <c r="F9" i="846"/>
  <c r="M5" i="846"/>
  <c r="L5" i="846"/>
  <c r="H7" i="846"/>
  <c r="K5" i="846"/>
  <c r="J98" i="846"/>
  <c r="K98" i="846" s="1"/>
  <c r="G7" i="846"/>
  <c r="J5" i="846"/>
  <c r="F7" i="846"/>
  <c r="I5" i="846"/>
  <c r="I89" i="846"/>
  <c r="I25" i="846" s="1"/>
  <c r="I22" i="855" s="1"/>
  <c r="I25" i="856" s="1"/>
  <c r="H5" i="846"/>
  <c r="G5" i="846"/>
  <c r="F5" i="846"/>
  <c r="I97" i="846"/>
  <c r="I34" i="846" s="1"/>
  <c r="I31" i="855" s="1"/>
  <c r="I34" i="856" s="1"/>
  <c r="H26" i="846"/>
  <c r="H23" i="855" s="1"/>
  <c r="H26" i="856" s="1"/>
  <c r="H11" i="846"/>
  <c r="G11" i="846"/>
  <c r="F11" i="846"/>
  <c r="I93" i="846"/>
  <c r="I30" i="846" s="1"/>
  <c r="I27" i="855" s="1"/>
  <c r="I30" i="856" s="1"/>
  <c r="G9" i="846"/>
  <c r="H45" i="837"/>
  <c r="H36" i="837"/>
  <c r="I102" i="837"/>
  <c r="I101" i="837" s="1"/>
  <c r="I98" i="837" s="1"/>
  <c r="H89" i="837"/>
  <c r="I121" i="837"/>
  <c r="I120" i="837" s="1"/>
  <c r="H19" i="837"/>
  <c r="H7" i="855" s="1"/>
  <c r="H9" i="856" s="1"/>
  <c r="F89" i="837"/>
  <c r="H22" i="837"/>
  <c r="H7" i="837"/>
  <c r="K5" i="837"/>
  <c r="G7" i="837"/>
  <c r="J5" i="837"/>
  <c r="F7" i="837"/>
  <c r="I5" i="837"/>
  <c r="F5" i="837"/>
  <c r="G11" i="837"/>
  <c r="G45" i="837"/>
  <c r="M5" i="837"/>
  <c r="G36" i="837"/>
  <c r="L5" i="837"/>
  <c r="G13" i="834"/>
  <c r="H7" i="834"/>
  <c r="H66" i="837" s="1"/>
  <c r="H65" i="837" s="1"/>
  <c r="H5" i="855"/>
  <c r="H6" i="856" s="1"/>
  <c r="I12" i="834"/>
  <c r="I5" i="834" s="1"/>
  <c r="I5" i="855" s="1"/>
  <c r="I6" i="856" s="1"/>
  <c r="F7" i="834"/>
  <c r="F66" i="837" s="1"/>
  <c r="F65" i="837" s="1"/>
  <c r="F5" i="855"/>
  <c r="F6" i="856" s="1"/>
  <c r="G7" i="834"/>
  <c r="G72" i="837" s="1"/>
  <c r="G71" i="837" s="1"/>
  <c r="G5" i="855"/>
  <c r="G6" i="856" s="1"/>
  <c r="G18" i="856"/>
  <c r="H109" i="846"/>
  <c r="I26" i="846"/>
  <c r="I23" i="855" s="1"/>
  <c r="I26" i="856" s="1"/>
  <c r="G109" i="846"/>
  <c r="F109" i="846"/>
  <c r="G57" i="846"/>
  <c r="I92" i="846"/>
  <c r="J92" i="846" s="1"/>
  <c r="K92" i="846" s="1"/>
  <c r="L92" i="846" s="1"/>
  <c r="M92" i="846" s="1"/>
  <c r="H48" i="846"/>
  <c r="I44" i="837"/>
  <c r="I42" i="837" s="1"/>
  <c r="F22" i="837"/>
  <c r="L10" i="856"/>
  <c r="G19" i="856"/>
  <c r="I9" i="856"/>
  <c r="L39" i="856"/>
  <c r="L38" i="856"/>
  <c r="M39" i="856"/>
  <c r="M38" i="856"/>
  <c r="F18" i="856"/>
  <c r="J38" i="856"/>
  <c r="J19" i="856"/>
  <c r="M19" i="856"/>
  <c r="K38" i="856"/>
  <c r="M9" i="856"/>
  <c r="I38" i="856"/>
  <c r="I39" i="856"/>
  <c r="J31" i="846"/>
  <c r="J28" i="855" s="1"/>
  <c r="J31" i="856" s="1"/>
  <c r="K94" i="846"/>
  <c r="F38" i="846"/>
  <c r="I118" i="846"/>
  <c r="I125" i="846"/>
  <c r="I124" i="846" s="1"/>
  <c r="I130" i="846" s="1"/>
  <c r="M100" i="846"/>
  <c r="L37" i="846"/>
  <c r="L34" i="855" s="1"/>
  <c r="L37" i="856" s="1"/>
  <c r="F101" i="846"/>
  <c r="G101" i="846"/>
  <c r="I88" i="846"/>
  <c r="J26" i="846"/>
  <c r="J23" i="855" s="1"/>
  <c r="J26" i="856" s="1"/>
  <c r="H36" i="846"/>
  <c r="H33" i="855" s="1"/>
  <c r="H36" i="856" s="1"/>
  <c r="J37" i="846"/>
  <c r="J34" i="855" s="1"/>
  <c r="J37" i="856" s="1"/>
  <c r="I37" i="846"/>
  <c r="I34" i="855" s="1"/>
  <c r="I37" i="856" s="1"/>
  <c r="F48" i="846"/>
  <c r="H32" i="846"/>
  <c r="H29" i="855" s="1"/>
  <c r="H32" i="856" s="1"/>
  <c r="K29" i="846"/>
  <c r="K26" i="855" s="1"/>
  <c r="K29" i="856" s="1"/>
  <c r="M36" i="846"/>
  <c r="M33" i="855" s="1"/>
  <c r="M36" i="856" s="1"/>
  <c r="L36" i="846"/>
  <c r="L33" i="855" s="1"/>
  <c r="L36" i="856" s="1"/>
  <c r="M26" i="846"/>
  <c r="M23" i="855" s="1"/>
  <c r="M26" i="856" s="1"/>
  <c r="H35" i="846"/>
  <c r="K36" i="846"/>
  <c r="K33" i="855" s="1"/>
  <c r="K36" i="856" s="1"/>
  <c r="L26" i="846"/>
  <c r="L23" i="855" s="1"/>
  <c r="L26" i="856" s="1"/>
  <c r="J36" i="846"/>
  <c r="J33" i="855" s="1"/>
  <c r="J36" i="856" s="1"/>
  <c r="K26" i="846"/>
  <c r="K23" i="855" s="1"/>
  <c r="K26" i="856" s="1"/>
  <c r="I36" i="846"/>
  <c r="I33" i="855" s="1"/>
  <c r="I36" i="856" s="1"/>
  <c r="I124" i="837"/>
  <c r="J124" i="837" s="1"/>
  <c r="I117" i="837"/>
  <c r="F80" i="837"/>
  <c r="K62" i="846"/>
  <c r="H80" i="837"/>
  <c r="H23" i="837"/>
  <c r="G20" i="837"/>
  <c r="G8" i="855" s="1"/>
  <c r="G10" i="856" s="1"/>
  <c r="G80" i="837"/>
  <c r="G23" i="837"/>
  <c r="I78" i="837"/>
  <c r="G89" i="837"/>
  <c r="I96" i="846"/>
  <c r="I54" i="846"/>
  <c r="J56" i="846"/>
  <c r="F24" i="837"/>
  <c r="F9" i="837" s="1"/>
  <c r="G38" i="846"/>
  <c r="G48" i="846"/>
  <c r="F36" i="837"/>
  <c r="I79" i="837"/>
  <c r="H101" i="846"/>
  <c r="J95" i="846"/>
  <c r="H57" i="846"/>
  <c r="H23" i="834"/>
  <c r="I23" i="834"/>
  <c r="I26" i="834" s="1"/>
  <c r="I6" i="834" s="1"/>
  <c r="I6" i="855" s="1"/>
  <c r="I7" i="856" s="1"/>
  <c r="F72" i="837"/>
  <c r="F71" i="837" s="1"/>
  <c r="G83" i="837"/>
  <c r="G47" i="837"/>
  <c r="G48" i="837" s="1"/>
  <c r="H72" i="837"/>
  <c r="H71" i="837" s="1"/>
  <c r="I71" i="837" s="1"/>
  <c r="I77" i="837"/>
  <c r="G27" i="834"/>
  <c r="J76" i="837"/>
  <c r="J23" i="837" s="1"/>
  <c r="K37" i="846" l="1"/>
  <c r="K34" i="855" s="1"/>
  <c r="K37" i="856" s="1"/>
  <c r="I31" i="846"/>
  <c r="I28" i="855" s="1"/>
  <c r="I31" i="856" s="1"/>
  <c r="J35" i="846"/>
  <c r="J32" i="855" s="1"/>
  <c r="J35" i="856" s="1"/>
  <c r="H38" i="856"/>
  <c r="I105" i="837"/>
  <c r="G8" i="834"/>
  <c r="G66" i="837"/>
  <c r="G65" i="837" s="1"/>
  <c r="G59" i="837"/>
  <c r="G58" i="837" s="1"/>
  <c r="H38" i="837"/>
  <c r="H37" i="837" s="1"/>
  <c r="F38" i="837"/>
  <c r="F37" i="837" s="1"/>
  <c r="G38" i="837"/>
  <c r="G37" i="837" s="1"/>
  <c r="G30" i="837"/>
  <c r="H47" i="837"/>
  <c r="H48" i="837" s="1"/>
  <c r="I48" i="837" s="1"/>
  <c r="J48" i="837" s="1"/>
  <c r="K48" i="837" s="1"/>
  <c r="L48" i="837" s="1"/>
  <c r="M48" i="837" s="1"/>
  <c r="H83" i="837"/>
  <c r="H82" i="837" s="1"/>
  <c r="H59" i="837"/>
  <c r="H58" i="837" s="1"/>
  <c r="F59" i="837"/>
  <c r="F58" i="837" s="1"/>
  <c r="F83" i="837"/>
  <c r="F82" i="837" s="1"/>
  <c r="F30" i="837"/>
  <c r="H30" i="837"/>
  <c r="F47" i="837"/>
  <c r="F48" i="837" s="1"/>
  <c r="G39" i="856"/>
  <c r="G38" i="856"/>
  <c r="F39" i="856"/>
  <c r="F38" i="856"/>
  <c r="I29" i="846"/>
  <c r="I26" i="855" s="1"/>
  <c r="I29" i="856" s="1"/>
  <c r="J93" i="846"/>
  <c r="J30" i="846" s="1"/>
  <c r="J27" i="855" s="1"/>
  <c r="J30" i="856" s="1"/>
  <c r="J97" i="846"/>
  <c r="L29" i="846"/>
  <c r="L26" i="855" s="1"/>
  <c r="L29" i="856" s="1"/>
  <c r="J91" i="846"/>
  <c r="J29" i="846"/>
  <c r="J26" i="855" s="1"/>
  <c r="J29" i="856" s="1"/>
  <c r="F13" i="846"/>
  <c r="J89" i="846"/>
  <c r="H9" i="846"/>
  <c r="H13" i="846" s="1"/>
  <c r="G13" i="846"/>
  <c r="H5" i="837"/>
  <c r="F10" i="855"/>
  <c r="F12" i="856" s="1"/>
  <c r="F11" i="837"/>
  <c r="F13" i="837" s="1"/>
  <c r="G11" i="855"/>
  <c r="G13" i="856" s="1"/>
  <c r="G9" i="837"/>
  <c r="J11" i="855"/>
  <c r="J13" i="856" s="1"/>
  <c r="H11" i="855"/>
  <c r="H13" i="856" s="1"/>
  <c r="H9" i="837"/>
  <c r="G5" i="837"/>
  <c r="H10" i="855"/>
  <c r="H12" i="856" s="1"/>
  <c r="H11" i="837"/>
  <c r="J44" i="837"/>
  <c r="H5" i="856"/>
  <c r="F5" i="856"/>
  <c r="G5" i="856"/>
  <c r="I5" i="856"/>
  <c r="F15" i="846"/>
  <c r="F50" i="846"/>
  <c r="F49" i="846" s="1"/>
  <c r="F15" i="837"/>
  <c r="F111" i="846"/>
  <c r="F110" i="846" s="1"/>
  <c r="F59" i="846"/>
  <c r="F60" i="846" s="1"/>
  <c r="F104" i="846"/>
  <c r="F103" i="846" s="1"/>
  <c r="F71" i="846"/>
  <c r="F70" i="846" s="1"/>
  <c r="F78" i="846"/>
  <c r="F77" i="846" s="1"/>
  <c r="F84" i="846"/>
  <c r="F83" i="846" s="1"/>
  <c r="F91" i="837"/>
  <c r="F90" i="837" s="1"/>
  <c r="F40" i="846"/>
  <c r="F39" i="846" s="1"/>
  <c r="I7" i="834"/>
  <c r="I72" i="837" s="1"/>
  <c r="I70" i="837" s="1"/>
  <c r="G50" i="846"/>
  <c r="G49" i="846" s="1"/>
  <c r="G15" i="846"/>
  <c r="G15" i="837"/>
  <c r="G111" i="846"/>
  <c r="G110" i="846" s="1"/>
  <c r="G84" i="846"/>
  <c r="G83" i="846" s="1"/>
  <c r="G40" i="846"/>
  <c r="G39" i="846" s="1"/>
  <c r="G59" i="846"/>
  <c r="G60" i="846" s="1"/>
  <c r="G104" i="846"/>
  <c r="G103" i="846" s="1"/>
  <c r="G71" i="846"/>
  <c r="G70" i="846" s="1"/>
  <c r="G78" i="846"/>
  <c r="G77" i="846" s="1"/>
  <c r="G91" i="837"/>
  <c r="G90" i="837" s="1"/>
  <c r="J12" i="834"/>
  <c r="H84" i="846"/>
  <c r="H83" i="846" s="1"/>
  <c r="I83" i="846" s="1"/>
  <c r="H15" i="846"/>
  <c r="H50" i="846"/>
  <c r="H49" i="846" s="1"/>
  <c r="H15" i="837"/>
  <c r="H111" i="846"/>
  <c r="H110" i="846" s="1"/>
  <c r="H91" i="837"/>
  <c r="H90" i="837" s="1"/>
  <c r="H40" i="846"/>
  <c r="H104" i="846"/>
  <c r="H103" i="846" s="1"/>
  <c r="H59" i="846"/>
  <c r="H60" i="846" s="1"/>
  <c r="I60" i="846" s="1"/>
  <c r="J60" i="846" s="1"/>
  <c r="K60" i="846" s="1"/>
  <c r="L60" i="846" s="1"/>
  <c r="M60" i="846" s="1"/>
  <c r="H71" i="846"/>
  <c r="H70" i="846" s="1"/>
  <c r="H78" i="846"/>
  <c r="H77" i="846" s="1"/>
  <c r="I13" i="834"/>
  <c r="H38" i="846"/>
  <c r="H32" i="855"/>
  <c r="H35" i="856" s="1"/>
  <c r="M29" i="846"/>
  <c r="M26" i="855" s="1"/>
  <c r="M29" i="856" s="1"/>
  <c r="F28" i="837"/>
  <c r="F5" i="857" s="1"/>
  <c r="F7" i="857" s="1"/>
  <c r="F12" i="855"/>
  <c r="G82" i="837"/>
  <c r="G28" i="837"/>
  <c r="H28" i="837"/>
  <c r="K124" i="837"/>
  <c r="L124" i="837" s="1"/>
  <c r="M124" i="837" s="1"/>
  <c r="I101" i="846"/>
  <c r="I33" i="846"/>
  <c r="I30" i="855" s="1"/>
  <c r="I33" i="856" s="1"/>
  <c r="M37" i="846"/>
  <c r="M34" i="855" s="1"/>
  <c r="M37" i="856" s="1"/>
  <c r="I119" i="846"/>
  <c r="I108" i="846"/>
  <c r="J125" i="846"/>
  <c r="J88" i="846"/>
  <c r="I24" i="846"/>
  <c r="L98" i="846"/>
  <c r="K35" i="846"/>
  <c r="K32" i="855" s="1"/>
  <c r="K35" i="856" s="1"/>
  <c r="J122" i="846"/>
  <c r="J121" i="846" s="1"/>
  <c r="J118" i="846" s="1"/>
  <c r="K95" i="846"/>
  <c r="J32" i="846"/>
  <c r="J29" i="855" s="1"/>
  <c r="J32" i="856" s="1"/>
  <c r="K93" i="846"/>
  <c r="L94" i="846"/>
  <c r="K31" i="846"/>
  <c r="K28" i="855" s="1"/>
  <c r="K31" i="856" s="1"/>
  <c r="J96" i="846"/>
  <c r="J77" i="837"/>
  <c r="I24" i="837"/>
  <c r="J54" i="846"/>
  <c r="K56" i="846"/>
  <c r="I123" i="837"/>
  <c r="I129" i="837" s="1"/>
  <c r="J79" i="837"/>
  <c r="I26" i="837"/>
  <c r="I14" i="855" s="1"/>
  <c r="I16" i="856" s="1"/>
  <c r="L62" i="846"/>
  <c r="I80" i="837"/>
  <c r="I104" i="837"/>
  <c r="I110" i="837" s="1"/>
  <c r="J105" i="837"/>
  <c r="K105" i="837" s="1"/>
  <c r="J78" i="837"/>
  <c r="I25" i="837"/>
  <c r="I13" i="855" s="1"/>
  <c r="I15" i="856" s="1"/>
  <c r="I27" i="834"/>
  <c r="J23" i="834"/>
  <c r="H25" i="834"/>
  <c r="K76" i="837"/>
  <c r="K23" i="837" s="1"/>
  <c r="J71" i="837"/>
  <c r="G8" i="856" l="1"/>
  <c r="K97" i="846"/>
  <c r="J34" i="846"/>
  <c r="J31" i="855" s="1"/>
  <c r="J34" i="856" s="1"/>
  <c r="H18" i="856"/>
  <c r="K91" i="846"/>
  <c r="J27" i="846"/>
  <c r="J24" i="855" s="1"/>
  <c r="J27" i="856" s="1"/>
  <c r="I21" i="855"/>
  <c r="I24" i="856" s="1"/>
  <c r="I9" i="846"/>
  <c r="K89" i="846"/>
  <c r="J25" i="846"/>
  <c r="J22" i="855" s="1"/>
  <c r="J25" i="856" s="1"/>
  <c r="H5" i="857"/>
  <c r="H13" i="837"/>
  <c r="H14" i="837" s="1"/>
  <c r="K11" i="855"/>
  <c r="K13" i="856" s="1"/>
  <c r="H8" i="856"/>
  <c r="J42" i="837"/>
  <c r="K44" i="837"/>
  <c r="I12" i="855"/>
  <c r="I14" i="856" s="1"/>
  <c r="I9" i="837"/>
  <c r="L105" i="837"/>
  <c r="M105" i="837" s="1"/>
  <c r="G13" i="837"/>
  <c r="G14" i="837" s="1"/>
  <c r="I47" i="837"/>
  <c r="I46" i="837" s="1"/>
  <c r="I51" i="837" s="1"/>
  <c r="I53" i="837" s="1"/>
  <c r="I30" i="837"/>
  <c r="I66" i="837"/>
  <c r="I83" i="837"/>
  <c r="I82" i="837" s="1"/>
  <c r="I8" i="834"/>
  <c r="I59" i="837"/>
  <c r="I38" i="837"/>
  <c r="I37" i="837" s="1"/>
  <c r="H6" i="846"/>
  <c r="H14" i="846"/>
  <c r="H12" i="846"/>
  <c r="H10" i="846"/>
  <c r="H8" i="846"/>
  <c r="G6" i="837"/>
  <c r="G12" i="837"/>
  <c r="G10" i="837"/>
  <c r="G8" i="837"/>
  <c r="G14" i="846"/>
  <c r="G12" i="846"/>
  <c r="G10" i="846"/>
  <c r="G8" i="846"/>
  <c r="G6" i="846"/>
  <c r="F14" i="837"/>
  <c r="F12" i="837"/>
  <c r="F10" i="837"/>
  <c r="F8" i="837"/>
  <c r="F6" i="837"/>
  <c r="F14" i="846"/>
  <c r="F12" i="846"/>
  <c r="F10" i="846"/>
  <c r="F8" i="846"/>
  <c r="F6" i="846"/>
  <c r="I84" i="846"/>
  <c r="I82" i="846" s="1"/>
  <c r="I15" i="846"/>
  <c r="I15" i="837"/>
  <c r="I78" i="846"/>
  <c r="I111" i="846"/>
  <c r="I104" i="846"/>
  <c r="I103" i="846" s="1"/>
  <c r="I50" i="846"/>
  <c r="I49" i="846" s="1"/>
  <c r="I91" i="837"/>
  <c r="I40" i="846"/>
  <c r="I59" i="846"/>
  <c r="I58" i="846" s="1"/>
  <c r="I71" i="846"/>
  <c r="J83" i="846"/>
  <c r="H6" i="837"/>
  <c r="H12" i="837"/>
  <c r="H10" i="837"/>
  <c r="H8" i="837"/>
  <c r="J5" i="834"/>
  <c r="J5" i="855" s="1"/>
  <c r="J13" i="834"/>
  <c r="K12" i="834"/>
  <c r="H39" i="846"/>
  <c r="H29" i="837"/>
  <c r="G29" i="837"/>
  <c r="G5" i="857"/>
  <c r="G7" i="857" s="1"/>
  <c r="F14" i="856"/>
  <c r="F8" i="856"/>
  <c r="F29" i="837"/>
  <c r="L93" i="846"/>
  <c r="K30" i="846"/>
  <c r="K27" i="855" s="1"/>
  <c r="K30" i="856" s="1"/>
  <c r="J24" i="846"/>
  <c r="K88" i="846"/>
  <c r="I28" i="846"/>
  <c r="I11" i="846" s="1"/>
  <c r="I109" i="846"/>
  <c r="M98" i="846"/>
  <c r="L35" i="846"/>
  <c r="L32" i="855" s="1"/>
  <c r="L35" i="856" s="1"/>
  <c r="K96" i="846"/>
  <c r="J33" i="846"/>
  <c r="J30" i="855" s="1"/>
  <c r="J33" i="856" s="1"/>
  <c r="L95" i="846"/>
  <c r="K32" i="846"/>
  <c r="K29" i="855" s="1"/>
  <c r="K32" i="856" s="1"/>
  <c r="J126" i="846"/>
  <c r="J124" i="846" s="1"/>
  <c r="J130" i="846" s="1"/>
  <c r="K126" i="846"/>
  <c r="K125" i="846"/>
  <c r="L125" i="846" s="1"/>
  <c r="J101" i="846"/>
  <c r="M94" i="846"/>
  <c r="L31" i="846"/>
  <c r="L28" i="855" s="1"/>
  <c r="L31" i="856" s="1"/>
  <c r="K78" i="837"/>
  <c r="J25" i="837"/>
  <c r="J13" i="855" s="1"/>
  <c r="J15" i="856" s="1"/>
  <c r="I63" i="837"/>
  <c r="I64" i="837" s="1"/>
  <c r="I21" i="837"/>
  <c r="K77" i="837"/>
  <c r="J24" i="837"/>
  <c r="M62" i="846"/>
  <c r="K79" i="837"/>
  <c r="J26" i="837"/>
  <c r="J14" i="855" s="1"/>
  <c r="J16" i="856" s="1"/>
  <c r="I118" i="837"/>
  <c r="I88" i="837"/>
  <c r="I27" i="837" s="1"/>
  <c r="I15" i="855" s="1"/>
  <c r="I17" i="856" s="1"/>
  <c r="J121" i="837"/>
  <c r="J120" i="837" s="1"/>
  <c r="K54" i="846"/>
  <c r="L56" i="846"/>
  <c r="J80" i="837"/>
  <c r="I99" i="837"/>
  <c r="I87" i="837"/>
  <c r="J102" i="837"/>
  <c r="J101" i="837" s="1"/>
  <c r="K23" i="834"/>
  <c r="J26" i="834"/>
  <c r="K71" i="837"/>
  <c r="L76" i="837"/>
  <c r="L23" i="837" s="1"/>
  <c r="L97" i="846" l="1"/>
  <c r="K34" i="846"/>
  <c r="K31" i="855" s="1"/>
  <c r="K34" i="856" s="1"/>
  <c r="I110" i="846"/>
  <c r="L91" i="846"/>
  <c r="K27" i="846"/>
  <c r="K24" i="855" s="1"/>
  <c r="K27" i="856" s="1"/>
  <c r="L89" i="846"/>
  <c r="K25" i="846"/>
  <c r="K22" i="855" s="1"/>
  <c r="K25" i="856" s="1"/>
  <c r="L126" i="846"/>
  <c r="M126" i="846" s="1"/>
  <c r="J21" i="855"/>
  <c r="J24" i="856" s="1"/>
  <c r="J9" i="846"/>
  <c r="K80" i="837"/>
  <c r="L11" i="855"/>
  <c r="L13" i="856" s="1"/>
  <c r="K42" i="837"/>
  <c r="L44" i="837"/>
  <c r="I49" i="837"/>
  <c r="I55" i="837"/>
  <c r="J12" i="855"/>
  <c r="J14" i="856" s="1"/>
  <c r="J9" i="837"/>
  <c r="I65" i="837"/>
  <c r="I75" i="846"/>
  <c r="I76" i="846" s="1"/>
  <c r="I77" i="846" s="1"/>
  <c r="I23" i="846"/>
  <c r="I38" i="846" s="1"/>
  <c r="I39" i="846" s="1"/>
  <c r="I10" i="837"/>
  <c r="I6" i="837"/>
  <c r="I9" i="855"/>
  <c r="I11" i="856" s="1"/>
  <c r="I7" i="837"/>
  <c r="I61" i="846"/>
  <c r="I63" i="846"/>
  <c r="I65" i="846" s="1"/>
  <c r="I67" i="846"/>
  <c r="I10" i="846"/>
  <c r="I12" i="846"/>
  <c r="I6" i="846"/>
  <c r="K83" i="846"/>
  <c r="K5" i="834"/>
  <c r="K5" i="855" s="1"/>
  <c r="L12" i="834"/>
  <c r="K13" i="834"/>
  <c r="J6" i="856"/>
  <c r="I25" i="855"/>
  <c r="M95" i="846"/>
  <c r="L32" i="846"/>
  <c r="L29" i="855" s="1"/>
  <c r="L32" i="856" s="1"/>
  <c r="M35" i="846"/>
  <c r="M32" i="855" s="1"/>
  <c r="M35" i="856" s="1"/>
  <c r="K24" i="846"/>
  <c r="L88" i="846"/>
  <c r="K101" i="846"/>
  <c r="M93" i="846"/>
  <c r="L30" i="846"/>
  <c r="L27" i="855" s="1"/>
  <c r="L30" i="856" s="1"/>
  <c r="J108" i="846"/>
  <c r="K122" i="846"/>
  <c r="K121" i="846" s="1"/>
  <c r="J119" i="846"/>
  <c r="M125" i="846"/>
  <c r="L96" i="846"/>
  <c r="K33" i="846"/>
  <c r="K30" i="855" s="1"/>
  <c r="K33" i="856" s="1"/>
  <c r="M31" i="846"/>
  <c r="M28" i="855" s="1"/>
  <c r="M31" i="856" s="1"/>
  <c r="L54" i="846"/>
  <c r="M56" i="846"/>
  <c r="L78" i="837"/>
  <c r="K25" i="837"/>
  <c r="K13" i="855" s="1"/>
  <c r="K15" i="856" s="1"/>
  <c r="J106" i="837"/>
  <c r="J98" i="837"/>
  <c r="J125" i="837"/>
  <c r="J123" i="837" s="1"/>
  <c r="J129" i="837" s="1"/>
  <c r="J117" i="837"/>
  <c r="L77" i="837"/>
  <c r="K24" i="837"/>
  <c r="I22" i="837"/>
  <c r="I11" i="837" s="1"/>
  <c r="I12" i="837" s="1"/>
  <c r="I89" i="837"/>
  <c r="I90" i="837" s="1"/>
  <c r="L79" i="837"/>
  <c r="K26" i="837"/>
  <c r="K14" i="855" s="1"/>
  <c r="K16" i="856" s="1"/>
  <c r="L71" i="837"/>
  <c r="J27" i="834"/>
  <c r="J6" i="834"/>
  <c r="M76" i="837"/>
  <c r="M23" i="837" s="1"/>
  <c r="L23" i="834"/>
  <c r="K26" i="834"/>
  <c r="M97" i="846" l="1"/>
  <c r="L34" i="846"/>
  <c r="L31" i="855" s="1"/>
  <c r="L34" i="856" s="1"/>
  <c r="L27" i="846"/>
  <c r="L24" i="855" s="1"/>
  <c r="L27" i="856" s="1"/>
  <c r="M91" i="846"/>
  <c r="K21" i="855"/>
  <c r="K24" i="856" s="1"/>
  <c r="K9" i="846"/>
  <c r="M89" i="846"/>
  <c r="L25" i="846"/>
  <c r="L22" i="855" s="1"/>
  <c r="L25" i="856" s="1"/>
  <c r="I57" i="837"/>
  <c r="I58" i="837" s="1"/>
  <c r="K125" i="837"/>
  <c r="L42" i="837"/>
  <c r="M44" i="837"/>
  <c r="K12" i="855"/>
  <c r="K14" i="856" s="1"/>
  <c r="K9" i="837"/>
  <c r="L80" i="837"/>
  <c r="M11" i="855"/>
  <c r="M13" i="856" s="1"/>
  <c r="L83" i="846"/>
  <c r="I69" i="846"/>
  <c r="I70" i="846" s="1"/>
  <c r="I8" i="837"/>
  <c r="I13" i="837"/>
  <c r="I14" i="837" s="1"/>
  <c r="J7" i="834"/>
  <c r="J66" i="837" s="1"/>
  <c r="J6" i="855"/>
  <c r="L13" i="834"/>
  <c r="L5" i="834"/>
  <c r="L5" i="855" s="1"/>
  <c r="M12" i="834"/>
  <c r="K6" i="856"/>
  <c r="I20" i="855"/>
  <c r="I23" i="856" s="1"/>
  <c r="I7" i="846"/>
  <c r="I28" i="856"/>
  <c r="I28" i="837"/>
  <c r="I10" i="855"/>
  <c r="L125" i="837"/>
  <c r="M125" i="837" s="1"/>
  <c r="M32" i="846"/>
  <c r="M29" i="855" s="1"/>
  <c r="M32" i="856" s="1"/>
  <c r="M30" i="846"/>
  <c r="M27" i="855" s="1"/>
  <c r="M30" i="856" s="1"/>
  <c r="L24" i="846"/>
  <c r="L101" i="846"/>
  <c r="M88" i="846"/>
  <c r="K127" i="846"/>
  <c r="K124" i="846" s="1"/>
  <c r="K130" i="846" s="1"/>
  <c r="K119" i="846" s="1"/>
  <c r="K118" i="846"/>
  <c r="M96" i="846"/>
  <c r="L33" i="846"/>
  <c r="L30" i="855" s="1"/>
  <c r="L33" i="856" s="1"/>
  <c r="J28" i="846"/>
  <c r="J11" i="846" s="1"/>
  <c r="J109" i="846"/>
  <c r="M77" i="837"/>
  <c r="L24" i="837"/>
  <c r="J88" i="837"/>
  <c r="J27" i="837" s="1"/>
  <c r="J15" i="855" s="1"/>
  <c r="J17" i="856" s="1"/>
  <c r="K121" i="837"/>
  <c r="K120" i="837" s="1"/>
  <c r="K106" i="837"/>
  <c r="J104" i="837"/>
  <c r="J110" i="837" s="1"/>
  <c r="M78" i="837"/>
  <c r="L25" i="837"/>
  <c r="L13" i="855" s="1"/>
  <c r="L15" i="856" s="1"/>
  <c r="M54" i="846"/>
  <c r="J118" i="837"/>
  <c r="M79" i="837"/>
  <c r="L26" i="837"/>
  <c r="L14" i="855" s="1"/>
  <c r="L16" i="856" s="1"/>
  <c r="J72" i="837"/>
  <c r="J70" i="837" s="1"/>
  <c r="J38" i="837"/>
  <c r="J37" i="837" s="1"/>
  <c r="J8" i="834"/>
  <c r="M71" i="837"/>
  <c r="K27" i="834"/>
  <c r="K6" i="834"/>
  <c r="M23" i="834"/>
  <c r="L26" i="834"/>
  <c r="M34" i="846" l="1"/>
  <c r="M31" i="855" s="1"/>
  <c r="M34" i="856" s="1"/>
  <c r="M27" i="846"/>
  <c r="M24" i="855" s="1"/>
  <c r="M27" i="856" s="1"/>
  <c r="L21" i="855"/>
  <c r="L24" i="856" s="1"/>
  <c r="L9" i="846"/>
  <c r="M25" i="846"/>
  <c r="M22" i="855" s="1"/>
  <c r="M25" i="856" s="1"/>
  <c r="M80" i="837"/>
  <c r="M42" i="837"/>
  <c r="L12" i="855"/>
  <c r="L14" i="856" s="1"/>
  <c r="L9" i="837"/>
  <c r="J47" i="837"/>
  <c r="J46" i="837" s="1"/>
  <c r="J51" i="837" s="1"/>
  <c r="J53" i="837" s="1"/>
  <c r="I18" i="856"/>
  <c r="J30" i="837"/>
  <c r="J83" i="837"/>
  <c r="J82" i="837" s="1"/>
  <c r="I8" i="846"/>
  <c r="I13" i="846"/>
  <c r="I14" i="846" s="1"/>
  <c r="J7" i="856"/>
  <c r="J5" i="856"/>
  <c r="J104" i="846"/>
  <c r="J103" i="846" s="1"/>
  <c r="J84" i="846"/>
  <c r="J82" i="846" s="1"/>
  <c r="J15" i="846"/>
  <c r="J15" i="837"/>
  <c r="J78" i="846"/>
  <c r="J111" i="846"/>
  <c r="J110" i="846" s="1"/>
  <c r="J40" i="846"/>
  <c r="J50" i="846"/>
  <c r="J49" i="846" s="1"/>
  <c r="J91" i="837"/>
  <c r="J59" i="846"/>
  <c r="J58" i="846" s="1"/>
  <c r="J71" i="846"/>
  <c r="M5" i="834"/>
  <c r="M5" i="855" s="1"/>
  <c r="M13" i="834"/>
  <c r="K7" i="834"/>
  <c r="K66" i="837" s="1"/>
  <c r="K6" i="855"/>
  <c r="L6" i="856"/>
  <c r="J59" i="837"/>
  <c r="M83" i="846"/>
  <c r="L127" i="846"/>
  <c r="M127" i="846" s="1"/>
  <c r="J25" i="855"/>
  <c r="L106" i="837"/>
  <c r="M106" i="837" s="1"/>
  <c r="I12" i="856"/>
  <c r="I8" i="856"/>
  <c r="I29" i="837"/>
  <c r="I5" i="857"/>
  <c r="I7" i="857" s="1"/>
  <c r="M33" i="846"/>
  <c r="M30" i="855" s="1"/>
  <c r="M33" i="856" s="1"/>
  <c r="M24" i="846"/>
  <c r="M101" i="846"/>
  <c r="K108" i="846"/>
  <c r="L122" i="846"/>
  <c r="L121" i="846" s="1"/>
  <c r="K126" i="837"/>
  <c r="K123" i="837" s="1"/>
  <c r="K129" i="837" s="1"/>
  <c r="M26" i="837"/>
  <c r="M14" i="855" s="1"/>
  <c r="M16" i="856" s="1"/>
  <c r="M24" i="837"/>
  <c r="J87" i="837"/>
  <c r="K102" i="837"/>
  <c r="K101" i="837" s="1"/>
  <c r="J99" i="837"/>
  <c r="M25" i="837"/>
  <c r="M13" i="855" s="1"/>
  <c r="M15" i="856" s="1"/>
  <c r="K117" i="837"/>
  <c r="J63" i="837"/>
  <c r="J64" i="837" s="1"/>
  <c r="J65" i="837" s="1"/>
  <c r="J21" i="837"/>
  <c r="M26" i="834"/>
  <c r="L27" i="834"/>
  <c r="L6" i="834"/>
  <c r="M21" i="855" l="1"/>
  <c r="M24" i="856" s="1"/>
  <c r="M9" i="846"/>
  <c r="L126" i="837"/>
  <c r="J49" i="837"/>
  <c r="M12" i="855"/>
  <c r="M14" i="856" s="1"/>
  <c r="M9" i="837"/>
  <c r="J55" i="837"/>
  <c r="K8" i="834"/>
  <c r="K59" i="837"/>
  <c r="K47" i="837"/>
  <c r="K46" i="837" s="1"/>
  <c r="K49" i="837" s="1"/>
  <c r="K38" i="837"/>
  <c r="K37" i="837" s="1"/>
  <c r="K30" i="837"/>
  <c r="K83" i="837"/>
  <c r="K82" i="837" s="1"/>
  <c r="L7" i="834"/>
  <c r="L30" i="837" s="1"/>
  <c r="L6" i="855"/>
  <c r="J10" i="837"/>
  <c r="J6" i="837"/>
  <c r="J10" i="846"/>
  <c r="J6" i="846"/>
  <c r="J12" i="846"/>
  <c r="J23" i="846"/>
  <c r="J75" i="846"/>
  <c r="J76" i="846" s="1"/>
  <c r="J77" i="846" s="1"/>
  <c r="K7" i="856"/>
  <c r="K5" i="856"/>
  <c r="K40" i="846"/>
  <c r="K104" i="846"/>
  <c r="K103" i="846" s="1"/>
  <c r="K84" i="846"/>
  <c r="K82" i="846" s="1"/>
  <c r="K15" i="846"/>
  <c r="K15" i="837"/>
  <c r="K78" i="846"/>
  <c r="K111" i="846"/>
  <c r="K50" i="846"/>
  <c r="K49" i="846" s="1"/>
  <c r="K91" i="837"/>
  <c r="K59" i="846"/>
  <c r="K58" i="846" s="1"/>
  <c r="K71" i="846"/>
  <c r="J63" i="846"/>
  <c r="J65" i="846" s="1"/>
  <c r="J67" i="846"/>
  <c r="J61" i="846"/>
  <c r="J9" i="855"/>
  <c r="J11" i="856" s="1"/>
  <c r="J7" i="837"/>
  <c r="K72" i="837"/>
  <c r="K70" i="837" s="1"/>
  <c r="K63" i="837" s="1"/>
  <c r="K64" i="837" s="1"/>
  <c r="K65" i="837" s="1"/>
  <c r="M6" i="856"/>
  <c r="J28" i="856"/>
  <c r="K28" i="846"/>
  <c r="K11" i="846" s="1"/>
  <c r="K109" i="846"/>
  <c r="L128" i="846"/>
  <c r="L124" i="846" s="1"/>
  <c r="L130" i="846" s="1"/>
  <c r="L118" i="846"/>
  <c r="K88" i="837"/>
  <c r="K27" i="837" s="1"/>
  <c r="K15" i="855" s="1"/>
  <c r="K17" i="856" s="1"/>
  <c r="L121" i="837"/>
  <c r="L120" i="837" s="1"/>
  <c r="L117" i="837" s="1"/>
  <c r="J22" i="837"/>
  <c r="J89" i="837"/>
  <c r="J90" i="837" s="1"/>
  <c r="K118" i="837"/>
  <c r="M126" i="837"/>
  <c r="K107" i="837"/>
  <c r="K98" i="837"/>
  <c r="M27" i="834"/>
  <c r="M6" i="834"/>
  <c r="L83" i="837" l="1"/>
  <c r="L82" i="837" s="1"/>
  <c r="L66" i="837"/>
  <c r="L8" i="834"/>
  <c r="L59" i="837"/>
  <c r="L72" i="837"/>
  <c r="L70" i="837" s="1"/>
  <c r="L38" i="837"/>
  <c r="L37" i="837" s="1"/>
  <c r="L47" i="837"/>
  <c r="L46" i="837" s="1"/>
  <c r="M128" i="846"/>
  <c r="J57" i="837"/>
  <c r="J58" i="837" s="1"/>
  <c r="K55" i="837"/>
  <c r="J10" i="855"/>
  <c r="J12" i="856" s="1"/>
  <c r="J11" i="837"/>
  <c r="J12" i="837" s="1"/>
  <c r="K51" i="837"/>
  <c r="K53" i="837" s="1"/>
  <c r="K110" i="846"/>
  <c r="K21" i="837"/>
  <c r="K9" i="855" s="1"/>
  <c r="K11" i="856" s="1"/>
  <c r="J8" i="856"/>
  <c r="J69" i="846"/>
  <c r="J70" i="846" s="1"/>
  <c r="J20" i="855"/>
  <c r="J7" i="846"/>
  <c r="J38" i="846"/>
  <c r="J39" i="846" s="1"/>
  <c r="K67" i="846"/>
  <c r="K63" i="846"/>
  <c r="K65" i="846" s="1"/>
  <c r="K61" i="846"/>
  <c r="M7" i="834"/>
  <c r="M47" i="837" s="1"/>
  <c r="M46" i="837" s="1"/>
  <c r="M6" i="855"/>
  <c r="K75" i="846"/>
  <c r="K76" i="846" s="1"/>
  <c r="K77" i="846" s="1"/>
  <c r="K23" i="846"/>
  <c r="K38" i="846" s="1"/>
  <c r="K39" i="846" s="1"/>
  <c r="J8" i="837"/>
  <c r="K10" i="837"/>
  <c r="K6" i="837"/>
  <c r="L7" i="856"/>
  <c r="L5" i="856"/>
  <c r="K10" i="846"/>
  <c r="K6" i="846"/>
  <c r="K12" i="846"/>
  <c r="L40" i="846"/>
  <c r="L104" i="846"/>
  <c r="L103" i="846" s="1"/>
  <c r="L84" i="846"/>
  <c r="L82" i="846" s="1"/>
  <c r="L15" i="846"/>
  <c r="L15" i="837"/>
  <c r="L111" i="846"/>
  <c r="L59" i="846"/>
  <c r="L58" i="846" s="1"/>
  <c r="L91" i="837"/>
  <c r="L50" i="846"/>
  <c r="L49" i="846" s="1"/>
  <c r="L78" i="846"/>
  <c r="L71" i="846"/>
  <c r="K25" i="855"/>
  <c r="J28" i="837"/>
  <c r="L108" i="846"/>
  <c r="M122" i="846"/>
  <c r="M121" i="846" s="1"/>
  <c r="M118" i="846" s="1"/>
  <c r="L119" i="846"/>
  <c r="L107" i="837"/>
  <c r="M107" i="837" s="1"/>
  <c r="K104" i="837"/>
  <c r="K110" i="837" s="1"/>
  <c r="L63" i="837"/>
  <c r="L64" i="837" s="1"/>
  <c r="L65" i="837" s="1"/>
  <c r="L21" i="837"/>
  <c r="L127" i="837"/>
  <c r="L123" i="837" s="1"/>
  <c r="L129" i="837" s="1"/>
  <c r="L118" i="837" s="1"/>
  <c r="L55" i="837"/>
  <c r="L51" i="837"/>
  <c r="L49" i="837"/>
  <c r="J13" i="837" l="1"/>
  <c r="J14" i="837" s="1"/>
  <c r="K57" i="837"/>
  <c r="K58" i="837" s="1"/>
  <c r="K7" i="837"/>
  <c r="K8" i="837" s="1"/>
  <c r="M127" i="837"/>
  <c r="M59" i="837"/>
  <c r="M38" i="837"/>
  <c r="M37" i="837" s="1"/>
  <c r="M8" i="834"/>
  <c r="L9" i="855"/>
  <c r="L11" i="856" s="1"/>
  <c r="L7" i="837"/>
  <c r="M7" i="856"/>
  <c r="M5" i="856"/>
  <c r="M59" i="846"/>
  <c r="M58" i="846" s="1"/>
  <c r="M40" i="846"/>
  <c r="M104" i="846"/>
  <c r="M103" i="846" s="1"/>
  <c r="M84" i="846"/>
  <c r="M82" i="846" s="1"/>
  <c r="M15" i="846"/>
  <c r="M15" i="837"/>
  <c r="M111" i="846"/>
  <c r="M71" i="846"/>
  <c r="M91" i="837"/>
  <c r="M50" i="846"/>
  <c r="M49" i="846" s="1"/>
  <c r="M78" i="846"/>
  <c r="L67" i="846"/>
  <c r="L63" i="846"/>
  <c r="L65" i="846" s="1"/>
  <c r="L61" i="846"/>
  <c r="K69" i="846"/>
  <c r="K70" i="846" s="1"/>
  <c r="L10" i="837"/>
  <c r="L6" i="837"/>
  <c r="M66" i="837"/>
  <c r="M72" i="837"/>
  <c r="M70" i="837" s="1"/>
  <c r="M21" i="837" s="1"/>
  <c r="L10" i="846"/>
  <c r="L6" i="846"/>
  <c r="K20" i="855"/>
  <c r="K23" i="856" s="1"/>
  <c r="K7" i="846"/>
  <c r="M83" i="837"/>
  <c r="M82" i="837" s="1"/>
  <c r="L75" i="846"/>
  <c r="L76" i="846" s="1"/>
  <c r="L77" i="846" s="1"/>
  <c r="L23" i="846"/>
  <c r="J8" i="846"/>
  <c r="J13" i="846"/>
  <c r="J14" i="846" s="1"/>
  <c r="M30" i="837"/>
  <c r="J23" i="856"/>
  <c r="J18" i="856"/>
  <c r="K28" i="856"/>
  <c r="J29" i="837"/>
  <c r="J5" i="857"/>
  <c r="J7" i="857" s="1"/>
  <c r="M129" i="846"/>
  <c r="M124" i="846" s="1"/>
  <c r="M130" i="846" s="1"/>
  <c r="M119" i="846" s="1"/>
  <c r="L28" i="846"/>
  <c r="L11" i="846" s="1"/>
  <c r="L12" i="846" s="1"/>
  <c r="L109" i="846"/>
  <c r="L110" i="846" s="1"/>
  <c r="L102" i="837"/>
  <c r="L101" i="837" s="1"/>
  <c r="K87" i="837"/>
  <c r="K99" i="837"/>
  <c r="L88" i="837"/>
  <c r="L27" i="837" s="1"/>
  <c r="L15" i="855" s="1"/>
  <c r="L17" i="856" s="1"/>
  <c r="M121" i="837"/>
  <c r="M120" i="837" s="1"/>
  <c r="L53" i="837"/>
  <c r="L57" i="837" s="1"/>
  <c r="L58" i="837" s="1"/>
  <c r="M51" i="837"/>
  <c r="M53" i="837" s="1"/>
  <c r="M49" i="837"/>
  <c r="M55" i="837"/>
  <c r="L69" i="846" l="1"/>
  <c r="L70" i="846" s="1"/>
  <c r="M63" i="837"/>
  <c r="M64" i="837" s="1"/>
  <c r="M65" i="837" s="1"/>
  <c r="K18" i="856"/>
  <c r="M6" i="837"/>
  <c r="M10" i="837"/>
  <c r="M10" i="846"/>
  <c r="M6" i="846"/>
  <c r="M75" i="846"/>
  <c r="M76" i="846" s="1"/>
  <c r="M77" i="846" s="1"/>
  <c r="M23" i="846"/>
  <c r="M61" i="846"/>
  <c r="M67" i="846"/>
  <c r="M63" i="846"/>
  <c r="M65" i="846" s="1"/>
  <c r="L8" i="837"/>
  <c r="L20" i="855"/>
  <c r="L23" i="856" s="1"/>
  <c r="L7" i="846"/>
  <c r="K8" i="846"/>
  <c r="K13" i="846"/>
  <c r="K14" i="846" s="1"/>
  <c r="M9" i="855"/>
  <c r="M11" i="856" s="1"/>
  <c r="M7" i="837"/>
  <c r="L38" i="846"/>
  <c r="L39" i="846" s="1"/>
  <c r="L25" i="855"/>
  <c r="M108" i="846"/>
  <c r="K22" i="837"/>
  <c r="K11" i="837" s="1"/>
  <c r="K89" i="837"/>
  <c r="K90" i="837" s="1"/>
  <c r="M128" i="837"/>
  <c r="M123" i="837" s="1"/>
  <c r="M129" i="837" s="1"/>
  <c r="M117" i="837"/>
  <c r="M57" i="837"/>
  <c r="M58" i="837" s="1"/>
  <c r="L108" i="837"/>
  <c r="L98" i="837"/>
  <c r="K12" i="837" l="1"/>
  <c r="K13" i="837"/>
  <c r="K14" i="837" s="1"/>
  <c r="M69" i="846"/>
  <c r="M70" i="846" s="1"/>
  <c r="M8" i="837"/>
  <c r="M20" i="855"/>
  <c r="M23" i="856" s="1"/>
  <c r="M7" i="846"/>
  <c r="L8" i="846"/>
  <c r="L13" i="846"/>
  <c r="L14" i="846" s="1"/>
  <c r="L28" i="856"/>
  <c r="L18" i="856"/>
  <c r="K28" i="837"/>
  <c r="K10" i="855"/>
  <c r="M28" i="846"/>
  <c r="M11" i="846" s="1"/>
  <c r="M12" i="846" s="1"/>
  <c r="M109" i="846"/>
  <c r="M110" i="846" s="1"/>
  <c r="M108" i="837"/>
  <c r="L104" i="837"/>
  <c r="L110" i="837" s="1"/>
  <c r="M88" i="837"/>
  <c r="M27" i="837" s="1"/>
  <c r="M15" i="855" s="1"/>
  <c r="M17" i="856" s="1"/>
  <c r="M118" i="837"/>
  <c r="M8" i="846" l="1"/>
  <c r="M13" i="846"/>
  <c r="M14" i="846" s="1"/>
  <c r="M38" i="846"/>
  <c r="M39" i="846" s="1"/>
  <c r="M25" i="855"/>
  <c r="K12" i="856"/>
  <c r="K8" i="856"/>
  <c r="K29" i="837"/>
  <c r="K5" i="857"/>
  <c r="K7" i="857" s="1"/>
  <c r="M102" i="837"/>
  <c r="M101" i="837" s="1"/>
  <c r="L87" i="837"/>
  <c r="L99" i="837"/>
  <c r="M28" i="856" l="1"/>
  <c r="M18" i="856"/>
  <c r="L22" i="837"/>
  <c r="L11" i="837" s="1"/>
  <c r="L89" i="837"/>
  <c r="L90" i="837" s="1"/>
  <c r="M109" i="837"/>
  <c r="M98" i="837"/>
  <c r="L12" i="837" l="1"/>
  <c r="L13" i="837"/>
  <c r="L14" i="837" s="1"/>
  <c r="L28" i="837"/>
  <c r="L10" i="855"/>
  <c r="M104" i="837"/>
  <c r="M110" i="837" s="1"/>
  <c r="L29" i="837" l="1"/>
  <c r="L5" i="857"/>
  <c r="L7" i="857" s="1"/>
  <c r="L12" i="856"/>
  <c r="L8" i="856"/>
  <c r="M87" i="837"/>
  <c r="M99" i="837"/>
  <c r="M89" i="837" l="1"/>
  <c r="M90" i="837" s="1"/>
  <c r="M22" i="837"/>
  <c r="M11" i="837" s="1"/>
  <c r="M12" i="837" l="1"/>
  <c r="M13" i="837"/>
  <c r="M14" i="837" s="1"/>
  <c r="M28" i="837"/>
  <c r="M10" i="855"/>
  <c r="M12" i="856" l="1"/>
  <c r="M8" i="856"/>
  <c r="M29" i="837"/>
  <c r="M5" i="857"/>
  <c r="M7" i="857" s="1"/>
</calcChain>
</file>

<file path=xl/sharedStrings.xml><?xml version="1.0" encoding="utf-8"?>
<sst xmlns="http://schemas.openxmlformats.org/spreadsheetml/2006/main" count="1591" uniqueCount="190">
  <si>
    <t>COGS</t>
  </si>
  <si>
    <t>SGA</t>
  </si>
  <si>
    <t>NO</t>
  </si>
  <si>
    <t>BI (Basic Information) | Valuation Basic Information</t>
  </si>
  <si>
    <t>Valuation Reference Date</t>
  </si>
  <si>
    <t>Base Year</t>
  </si>
  <si>
    <t>Base Month</t>
  </si>
  <si>
    <t>Projection End</t>
  </si>
  <si>
    <t>Year</t>
  </si>
  <si>
    <t>Fiscal Month</t>
  </si>
  <si>
    <t>Valuation Period</t>
  </si>
  <si>
    <t>Company Name</t>
  </si>
  <si>
    <t>Account Type</t>
  </si>
  <si>
    <t>Analysis Method</t>
  </si>
  <si>
    <t>Revenue</t>
  </si>
  <si>
    <t>Market Share</t>
  </si>
  <si>
    <t>Revenue Growth Rate</t>
  </si>
  <si>
    <t>Labor Costs</t>
  </si>
  <si>
    <t>Variable Costs</t>
  </si>
  <si>
    <t>Fixed Costs</t>
  </si>
  <si>
    <t>Depreciation and Amortization</t>
  </si>
  <si>
    <t>Non-Operating</t>
  </si>
  <si>
    <t>Freight Expense</t>
  </si>
  <si>
    <t>I. Revenue</t>
  </si>
  <si>
    <t>Product Revenue</t>
  </si>
  <si>
    <t>Service Revenue</t>
  </si>
  <si>
    <t>Retirement Benefits</t>
  </si>
  <si>
    <t>Material Cost</t>
  </si>
  <si>
    <t>Depreciation Expenses</t>
  </si>
  <si>
    <t>Rental Expense</t>
  </si>
  <si>
    <t>Repair Expense</t>
  </si>
  <si>
    <t>Insurance Expense</t>
  </si>
  <si>
    <t>Amortization of Intangible Assets</t>
  </si>
  <si>
    <t>IV. Selling &amp; Administrative Expenses</t>
  </si>
  <si>
    <t>Employee Salary</t>
  </si>
  <si>
    <t>Bonus</t>
  </si>
  <si>
    <t>Employee Welfare Expenses</t>
  </si>
  <si>
    <t>Travel &amp; Transportation Expenses</t>
  </si>
  <si>
    <t>Entertainment Expense</t>
  </si>
  <si>
    <t>Communication Expense</t>
  </si>
  <si>
    <t>Utilities Expense</t>
  </si>
  <si>
    <t>Taxes &amp; Dues</t>
  </si>
  <si>
    <t>Vehicle Maintenance Expense</t>
  </si>
  <si>
    <t>Training Expense</t>
  </si>
  <si>
    <t>Books &amp; Printing Expense</t>
  </si>
  <si>
    <t>Office Supplies Expense</t>
  </si>
  <si>
    <t>Service Fee Expense</t>
  </si>
  <si>
    <t>Advertising &amp; Promotion Expense</t>
  </si>
  <si>
    <t>V. Non-Operating Income &amp; Expenses</t>
  </si>
  <si>
    <t>Interest Income</t>
  </si>
  <si>
    <t>Main Category</t>
  </si>
  <si>
    <t>Medium Category</t>
  </si>
  <si>
    <t>Subcategory</t>
  </si>
  <si>
    <t>Detailed Category</t>
  </si>
  <si>
    <t>Sub-Detailed Category</t>
  </si>
  <si>
    <t>Notes &amp; References</t>
  </si>
  <si>
    <t>II. Cost of Goods Sold</t>
  </si>
  <si>
    <t>Mid</t>
  </si>
  <si>
    <t>Date</t>
    <phoneticPr fontId="1" type="noConversion"/>
  </si>
  <si>
    <t>End Date</t>
    <phoneticPr fontId="1" type="noConversion"/>
  </si>
  <si>
    <t>Duration</t>
    <phoneticPr fontId="1" type="noConversion"/>
  </si>
  <si>
    <t>Mid/End</t>
    <phoneticPr fontId="1" type="noConversion"/>
  </si>
  <si>
    <t xml:space="preserve">Company
</t>
    <phoneticPr fontId="1" type="noConversion"/>
  </si>
  <si>
    <t>DATA: Basic Assumptions | Projected Indicators for Valuation (Inflation Rate, GDP Growth Rate, Wage Growth Rate)</t>
  </si>
  <si>
    <t>Congressional Budget Office(CBO)</t>
  </si>
  <si>
    <t>International Monetary Fund(IMF)</t>
  </si>
  <si>
    <t>Country</t>
  </si>
  <si>
    <t>Source</t>
  </si>
  <si>
    <t>Indicator Description</t>
  </si>
  <si>
    <t>United States of America</t>
  </si>
  <si>
    <t>Edition : Jan 2025</t>
  </si>
  <si>
    <t>Edition : Apr 2025</t>
  </si>
  <si>
    <t>: If no projection data is available, it is assumed that the growth rate from the previous year continues (shaded in gray).</t>
  </si>
  <si>
    <t>CBO</t>
  </si>
  <si>
    <t>GDP price index, Percentage change</t>
  </si>
  <si>
    <t>IMF</t>
  </si>
  <si>
    <t>Inflation, average consumer prices</t>
  </si>
  <si>
    <t>Gross domestic product (GDP), Percentage change</t>
  </si>
  <si>
    <t>Employment cost index (ECI), private wages and salaries, Percentage change</t>
  </si>
  <si>
    <t>01/2025-06/2025</t>
  </si>
  <si>
    <t>PL(Profit and Loss Statement)</t>
    <phoneticPr fontId="1" type="noConversion"/>
  </si>
  <si>
    <t>PL_Adjustment</t>
    <phoneticPr fontId="1" type="noConversion"/>
  </si>
  <si>
    <t>※ Enter any adjustments to the financial statements</t>
  </si>
  <si>
    <t>PL_Final</t>
    <phoneticPr fontId="1" type="noConversion"/>
  </si>
  <si>
    <t>※ Profit and Loss statement reflecting the financial-statement adjustments</t>
  </si>
  <si>
    <t>Category</t>
    <phoneticPr fontId="1" type="noConversion"/>
  </si>
  <si>
    <t>07/2025 - 12/2025</t>
    <phoneticPr fontId="1" type="noConversion"/>
  </si>
  <si>
    <t>Historical Performance</t>
  </si>
  <si>
    <t>Projection</t>
  </si>
  <si>
    <t>Total</t>
  </si>
  <si>
    <t>Revenue</t>
    <phoneticPr fontId="1" type="noConversion"/>
  </si>
  <si>
    <t>Basis of Product Revenue Calculation</t>
  </si>
  <si>
    <t>Analysis Method</t>
    <phoneticPr fontId="1" type="noConversion"/>
  </si>
  <si>
    <t>Monthly Revenue × Remaining Months</t>
  </si>
  <si>
    <t>Revenue Calculation for Remaining Months</t>
  </si>
  <si>
    <t>Research Analysis</t>
  </si>
  <si>
    <t>GDP Growth Rate</t>
  </si>
  <si>
    <t>Inflation Rate</t>
  </si>
  <si>
    <t>Internal Analysis</t>
  </si>
  <si>
    <t>Basis of Service Revenue Calculation</t>
  </si>
  <si>
    <t>Market Size</t>
  </si>
  <si>
    <t>Market Growth Rate</t>
  </si>
  <si>
    <t>Estimated Market Share</t>
  </si>
  <si>
    <t>Previous Year</t>
  </si>
  <si>
    <t>Remaining Market × Market Share</t>
  </si>
  <si>
    <t>COGS</t>
    <phoneticPr fontId="1" type="noConversion"/>
  </si>
  <si>
    <t>Ratio to Revenue</t>
  </si>
  <si>
    <t>COGS: Labor Costs</t>
  </si>
  <si>
    <t>Total Labor Costs</t>
  </si>
  <si>
    <t>COGS: Basis of Labor Costs Calculation</t>
    <phoneticPr fontId="1" type="noConversion"/>
  </si>
  <si>
    <t>Current Year</t>
  </si>
  <si>
    <t>Estimated Wage Growth Rate</t>
  </si>
  <si>
    <t>Estimate of Wage Growth Adjustment for Remaining Months Compared to the Previous Year</t>
  </si>
  <si>
    <t>Estimated Ratio to Revenue</t>
  </si>
  <si>
    <t>Estimated Ratio to (Fixed Salary + Variable Pay)</t>
  </si>
  <si>
    <t>Estimated Ratio to (Fixed Salary + Variable Pay + Allowances)</t>
  </si>
  <si>
    <t>Wage Growth Rate</t>
  </si>
  <si>
    <t xml:space="preserve">Fixed Salary     </t>
  </si>
  <si>
    <t>Average Headcount</t>
  </si>
  <si>
    <t>Salary per Person (Annual Salary)</t>
  </si>
  <si>
    <t xml:space="preserve">Variable Pay     </t>
  </si>
  <si>
    <t xml:space="preserve">Bonus     </t>
  </si>
  <si>
    <t>Ratio to (Fixed Salary and Variable Pay)</t>
  </si>
  <si>
    <t xml:space="preserve">Allowances     </t>
  </si>
  <si>
    <t xml:space="preserve">Retirement Benefits     </t>
  </si>
  <si>
    <t xml:space="preserve">Employee Welfare Expenses     </t>
  </si>
  <si>
    <t>Same as the Previous Month</t>
  </si>
  <si>
    <t>COGS: Variable Costs</t>
  </si>
  <si>
    <t>Total Variable Costs</t>
  </si>
  <si>
    <t>COGS: Basis of Variable Costs Calculation</t>
    <phoneticPr fontId="1" type="noConversion"/>
  </si>
  <si>
    <t>COGS: Fixed Costs</t>
  </si>
  <si>
    <t>Analytical Criteria for Remaining Months</t>
  </si>
  <si>
    <t>Total Fixed Costs</t>
  </si>
  <si>
    <t>Basis for Estimating Annual Growth Rate</t>
  </si>
  <si>
    <t>Remaining Monthly Amount and Annual Growth Rate Estimation</t>
  </si>
  <si>
    <t>Apportionment</t>
  </si>
  <si>
    <t>COGS: Depreciation and Amortization Expense</t>
  </si>
  <si>
    <t>Total Depreciation and Amortization Expense</t>
  </si>
  <si>
    <t>Existing Assets Depreciation and Amortization Expense</t>
  </si>
  <si>
    <t>Existing Assets Depreciation and Amortization Expense</t>
    <phoneticPr fontId="1" type="noConversion"/>
  </si>
  <si>
    <t>Acquisition Cost</t>
  </si>
  <si>
    <t>Accumulated Depreciation and Amortization Expense</t>
  </si>
  <si>
    <t>New Investments</t>
  </si>
  <si>
    <t>The sum of the Depreciation and Amortization Expense on existing assets that will be reinvested and the planned investment amount | The total of New Investments is CAPEX (Capital Expenditure).</t>
  </si>
  <si>
    <t>Assume that the amount increased by the Inflation Rate from the Previous Year Depreciation and Amortization Expense is reinvested.</t>
  </si>
  <si>
    <t>Reflect the Company's New Investment Plans</t>
  </si>
  <si>
    <t>Investment Plan</t>
  </si>
  <si>
    <t>New Investments Depreciation and Amortization Expense</t>
  </si>
  <si>
    <t>Calculate the total Depreciation and Amortization Expense by summing all components.</t>
  </si>
  <si>
    <t>New Investments Month (= Depreciation and Amortization Start Month)</t>
  </si>
  <si>
    <t>Note: Enter a month (1-12). If the selected month is prior to the forecast start, treat the investment as occurring in Month 1 of the forecast.</t>
  </si>
  <si>
    <t>Service Life</t>
  </si>
  <si>
    <t>Depreciation and Amortization Expense Reinvestment Ratio</t>
  </si>
  <si>
    <t>Amortization of Intangible Assets Estimation</t>
  </si>
  <si>
    <t>SG&amp;A</t>
    <phoneticPr fontId="1" type="noConversion"/>
  </si>
  <si>
    <t>SG&amp;A: Labor Costs</t>
  </si>
  <si>
    <t>SG&amp;A: Basis of Labor Costs Calculation</t>
    <phoneticPr fontId="1" type="noConversion"/>
  </si>
  <si>
    <t>SG&amp;A: Variable Costs</t>
  </si>
  <si>
    <t>SG&amp;A: Basis of Variable Costs Calculation</t>
    <phoneticPr fontId="1" type="noConversion"/>
  </si>
  <si>
    <t>SG&amp;A: Fixed Costs</t>
  </si>
  <si>
    <t>SG&amp;A: Depreciation and Amortization Expense</t>
  </si>
  <si>
    <t>Depreciation Expenses Estimation</t>
  </si>
  <si>
    <t>Non-Operating</t>
    <phoneticPr fontId="1" type="noConversion"/>
  </si>
  <si>
    <t>Estimated Profit and Loss Statement reflecting estimates (accout-level basis)</t>
    <phoneticPr fontId="1" type="noConversion"/>
  </si>
  <si>
    <t xml:space="preserve">Retirement Benefits </t>
    <phoneticPr fontId="1" type="noConversion"/>
  </si>
  <si>
    <t xml:space="preserve">Depreciation Expenses </t>
    <phoneticPr fontId="1" type="noConversion"/>
  </si>
  <si>
    <t xml:space="preserve">Rental Expense </t>
    <phoneticPr fontId="1" type="noConversion"/>
  </si>
  <si>
    <t xml:space="preserve">Insurance Expense </t>
    <phoneticPr fontId="1" type="noConversion"/>
  </si>
  <si>
    <t xml:space="preserve">Freight Expense </t>
    <phoneticPr fontId="1" type="noConversion"/>
  </si>
  <si>
    <t>Estimated Profit and Loss Statement reflecting estimates</t>
    <phoneticPr fontId="1" type="noConversion"/>
  </si>
  <si>
    <t>Operating Profit</t>
  </si>
  <si>
    <t>TAX</t>
    <phoneticPr fontId="1" type="noConversion"/>
  </si>
  <si>
    <t>Note: Determine the tax rate based on the operating profit of the company being evaluated.</t>
  </si>
  <si>
    <t>Projection</t>
    <phoneticPr fontId="1" type="noConversion"/>
  </si>
  <si>
    <t>Calculated Tax Amount</t>
  </si>
  <si>
    <t>Tax Rate</t>
  </si>
  <si>
    <t>Manually entered</t>
  </si>
  <si>
    <t>Marginal Tax Rate</t>
  </si>
  <si>
    <t>Average Tax Rate</t>
  </si>
  <si>
    <t>Adjustment</t>
  </si>
  <si>
    <t>Total COGS</t>
  </si>
  <si>
    <t>Total SG&amp;A</t>
  </si>
  <si>
    <t>Currency Unit:</t>
  </si>
  <si>
    <t>USD</t>
  </si>
  <si>
    <t>Retirement Benefits</t>
    <phoneticPr fontId="1" type="noConversion"/>
  </si>
  <si>
    <t>Depreciation Expenses</t>
    <phoneticPr fontId="1" type="noConversion"/>
  </si>
  <si>
    <t>Rental Expense</t>
    <phoneticPr fontId="1" type="noConversion"/>
  </si>
  <si>
    <t>Insurance Expense</t>
    <phoneticPr fontId="1" type="noConversion"/>
  </si>
  <si>
    <t>Freight Expense</t>
    <phoneticPr fontId="1" type="noConversion"/>
  </si>
  <si>
    <t>Depreciation Expenses Estimation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</si>
</sst>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\(#,##0\);&quot; - &quot;;@_)"/>
    <numFmt numFmtId="178" formatCode="0_);[Red]\(0\)"/>
    <numFmt numFmtId="179" formatCode="0.00%_);\(0.00%\);&quot; - &quot;;@_)"/>
    <numFmt numFmtId="180" formatCode="&quot;FY &quot;0"/>
    <numFmt numFmtId="181" formatCode="#,##0_);&quot;Choose a Number&quot;;&quot;Choose a Number&quot;"/>
    <numFmt numFmtId="182" formatCode="#,##0_);\(#,##0\);\ &quot; - &quot;;@_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Arial"/>
      <family val="2"/>
    </font>
    <font>
      <b/>
      <sz val="8"/>
      <color indexed="9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rgb="FF00324B"/>
      <name val="Arial"/>
      <family val="2"/>
    </font>
    <font>
      <sz val="8"/>
      <color rgb="FF000000"/>
      <name val="Arial"/>
      <family val="2"/>
    </font>
    <font>
      <sz val="8"/>
      <color rgb="FF00324B"/>
      <name val="Arial"/>
      <family val="2"/>
    </font>
    <font>
      <b/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324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E1E1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323232"/>
        <bgColor indexed="64"/>
      </patternFill>
    </fill>
    <fill>
      <patternFill patternType="solid">
        <fgColor rgb="FF7D19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14" fontId="4" fillId="3" borderId="0" xfId="0" applyNumberFormat="1" applyFont="1" applyFill="1" applyAlignment="1">
      <alignment horizontal="center" vertical="center"/>
    </xf>
    <xf numFmtId="178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76" fontId="2" fillId="4" borderId="0" xfId="0" applyNumberFormat="1" applyFont="1" applyFill="1" applyProtection="1">
      <alignment vertical="center"/>
      <protection locked="0"/>
    </xf>
    <xf numFmtId="178" fontId="4" fillId="3" borderId="0" xfId="0" applyNumberFormat="1" applyFont="1" applyFill="1" applyAlignment="1" applyProtection="1">
      <alignment horizontal="center" vertical="center"/>
      <protection locked="0"/>
    </xf>
    <xf numFmtId="0" fontId="2" fillId="3" borderId="0" xfId="0" applyFont="1" applyFill="1">
      <alignment vertical="center"/>
    </xf>
    <xf numFmtId="0" fontId="6" fillId="0" borderId="0" xfId="0" applyFont="1" applyAlignment="1">
      <alignment horizontal="left" vertical="center" wrapText="1"/>
    </xf>
    <xf numFmtId="180" fontId="5" fillId="2" borderId="0" xfId="0" applyNumberFormat="1" applyFont="1" applyFill="1" applyAlignment="1" applyProtection="1">
      <alignment horizontal="center" vertical="center"/>
      <protection locked="0"/>
    </xf>
    <xf numFmtId="1" fontId="5" fillId="2" borderId="0" xfId="0" quotePrefix="1" applyNumberFormat="1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176" fontId="2" fillId="3" borderId="0" xfId="0" applyNumberFormat="1" applyFont="1" applyFill="1" applyProtection="1">
      <alignment vertical="center"/>
      <protection locked="0"/>
    </xf>
    <xf numFmtId="176" fontId="2" fillId="3" borderId="0" xfId="0" applyNumberFormat="1" applyFont="1" applyFill="1" applyAlignment="1" applyProtection="1">
      <alignment horizontal="center" vertical="center"/>
      <protection locked="0"/>
    </xf>
    <xf numFmtId="176" fontId="2" fillId="3" borderId="0" xfId="0" applyNumberFormat="1" applyFont="1" applyFill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left" vertical="center"/>
    </xf>
    <xf numFmtId="176" fontId="2" fillId="3" borderId="0" xfId="0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180" fontId="5" fillId="2" borderId="0" xfId="0" quotePrefix="1" applyNumberFormat="1" applyFont="1" applyFill="1" applyAlignment="1" applyProtection="1">
      <alignment horizontal="center" vertical="center"/>
      <protection locked="0"/>
    </xf>
    <xf numFmtId="0" fontId="5" fillId="6" borderId="0" xfId="0" applyFont="1" applyFill="1" applyAlignment="1">
      <alignment horizontal="centerContinuous" vertical="center"/>
    </xf>
    <xf numFmtId="0" fontId="5" fillId="7" borderId="0" xfId="0" applyFont="1" applyFill="1" applyAlignment="1">
      <alignment horizontal="centerContinuous" vertical="center"/>
    </xf>
    <xf numFmtId="0" fontId="9" fillId="4" borderId="0" xfId="0" applyFont="1" applyFill="1" applyAlignment="1" applyProtection="1">
      <alignment horizontal="left" vertical="center"/>
      <protection locked="0"/>
    </xf>
    <xf numFmtId="176" fontId="4" fillId="5" borderId="0" xfId="0" applyNumberFormat="1" applyFont="1" applyFill="1" applyAlignment="1" applyProtection="1">
      <alignment horizontal="right" vertical="center"/>
      <protection locked="0"/>
    </xf>
    <xf numFmtId="176" fontId="9" fillId="5" borderId="0" xfId="0" applyNumberFormat="1" applyFont="1" applyFill="1" applyAlignment="1" applyProtection="1">
      <alignment horizontal="left" vertical="center"/>
      <protection locked="0"/>
    </xf>
    <xf numFmtId="176" fontId="9" fillId="4" borderId="0" xfId="0" applyNumberFormat="1" applyFont="1" applyFill="1" applyAlignment="1" applyProtection="1">
      <alignment horizontal="right" vertical="center"/>
      <protection locked="0"/>
    </xf>
    <xf numFmtId="176" fontId="2" fillId="3" borderId="0" xfId="0" applyNumberFormat="1" applyFont="1" applyFill="1" applyAlignment="1">
      <alignment horizontal="left" vertical="center"/>
    </xf>
    <xf numFmtId="176" fontId="2" fillId="3" borderId="0" xfId="0" applyNumberFormat="1" applyFont="1" applyFill="1" applyAlignment="1">
      <alignment horizontal="right" vertical="center"/>
    </xf>
    <xf numFmtId="176" fontId="2" fillId="4" borderId="0" xfId="0" applyNumberFormat="1" applyFont="1" applyFill="1" applyAlignment="1">
      <alignment horizontal="right" vertical="center"/>
    </xf>
    <xf numFmtId="176" fontId="4" fillId="4" borderId="0" xfId="0" applyNumberFormat="1" applyFont="1" applyFill="1" applyAlignment="1">
      <alignment horizontal="right" vertical="center"/>
    </xf>
    <xf numFmtId="176" fontId="2" fillId="4" borderId="0" xfId="0" applyNumberFormat="1" applyFont="1" applyFill="1" applyAlignment="1" applyProtection="1">
      <alignment horizontal="right" vertical="center"/>
      <protection locked="0"/>
    </xf>
    <xf numFmtId="0" fontId="9" fillId="3" borderId="0" xfId="0" applyFont="1" applyFill="1" applyAlignment="1" applyProtection="1">
      <alignment horizontal="left" vertical="center"/>
      <protection locked="0"/>
    </xf>
    <xf numFmtId="176" fontId="4" fillId="3" borderId="0" xfId="0" applyNumberFormat="1" applyFont="1" applyFill="1" applyAlignment="1" applyProtection="1">
      <alignment horizontal="right" vertical="center"/>
      <protection locked="0"/>
    </xf>
    <xf numFmtId="176" fontId="9" fillId="3" borderId="0" xfId="0" applyNumberFormat="1" applyFont="1" applyFill="1" applyAlignment="1" applyProtection="1">
      <alignment horizontal="left" vertical="center"/>
      <protection locked="0"/>
    </xf>
    <xf numFmtId="176" fontId="9" fillId="4" borderId="0" xfId="0" applyNumberFormat="1" applyFont="1" applyFill="1" applyAlignment="1" applyProtection="1">
      <alignment horizontal="left" vertical="center"/>
      <protection locked="0"/>
    </xf>
    <xf numFmtId="176" fontId="6" fillId="3" borderId="0" xfId="0" applyNumberFormat="1" applyFont="1" applyFill="1" applyAlignment="1" applyProtection="1">
      <alignment horizontal="right" vertical="center"/>
      <protection locked="0"/>
    </xf>
    <xf numFmtId="0" fontId="6" fillId="3" borderId="0" xfId="0" applyFont="1" applyFill="1" applyAlignment="1" applyProtection="1">
      <alignment horizontal="right" vertical="center"/>
      <protection locked="0"/>
    </xf>
    <xf numFmtId="0" fontId="4" fillId="4" borderId="0" xfId="0" applyFont="1" applyFill="1" applyAlignment="1">
      <alignment horizontal="center" vertical="center"/>
    </xf>
    <xf numFmtId="179" fontId="4" fillId="4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>
      <alignment vertical="center"/>
    </xf>
    <xf numFmtId="179" fontId="2" fillId="0" borderId="0" xfId="0" applyNumberFormat="1" applyFont="1" applyAlignment="1">
      <alignment horizontal="center" vertical="center"/>
    </xf>
    <xf numFmtId="179" fontId="2" fillId="5" borderId="0" xfId="0" applyNumberFormat="1" applyFont="1" applyFill="1" applyAlignment="1">
      <alignment horizontal="center" vertical="center"/>
    </xf>
    <xf numFmtId="0" fontId="2" fillId="5" borderId="0" xfId="0" applyFont="1" applyFill="1">
      <alignment vertical="center"/>
    </xf>
    <xf numFmtId="0" fontId="9" fillId="5" borderId="0" xfId="0" applyFont="1" applyFill="1" applyAlignment="1">
      <alignment horizontal="left" vertical="center"/>
    </xf>
    <xf numFmtId="176" fontId="9" fillId="5" borderId="0" xfId="0" applyNumberFormat="1" applyFont="1" applyFill="1" applyAlignment="1">
      <alignment horizontal="right" vertical="center"/>
    </xf>
    <xf numFmtId="179" fontId="8" fillId="3" borderId="0" xfId="0" applyNumberFormat="1" applyFont="1" applyFill="1">
      <alignment vertical="center"/>
    </xf>
    <xf numFmtId="179" fontId="8" fillId="3" borderId="0" xfId="0" applyNumberFormat="1" applyFont="1" applyFill="1" applyAlignment="1">
      <alignment horizontal="left" vertical="center" indent="1"/>
    </xf>
    <xf numFmtId="179" fontId="8" fillId="3" borderId="0" xfId="0" applyNumberFormat="1" applyFont="1" applyFill="1" applyAlignment="1">
      <alignment horizontal="left" vertical="center"/>
    </xf>
    <xf numFmtId="179" fontId="8" fillId="3" borderId="0" xfId="0" applyNumberFormat="1" applyFont="1" applyFill="1" applyAlignment="1">
      <alignment horizontal="right" vertical="center"/>
    </xf>
    <xf numFmtId="176" fontId="6" fillId="3" borderId="0" xfId="0" applyNumberFormat="1" applyFont="1" applyFill="1" applyAlignment="1">
      <alignment horizontal="center" vertical="center"/>
    </xf>
    <xf numFmtId="181" fontId="4" fillId="4" borderId="0" xfId="0" applyNumberFormat="1" applyFont="1" applyFill="1" applyAlignment="1">
      <alignment horizontal="center" vertical="center"/>
    </xf>
    <xf numFmtId="179" fontId="4" fillId="3" borderId="0" xfId="0" applyNumberFormat="1" applyFont="1" applyFill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179" fontId="2" fillId="4" borderId="0" xfId="0" applyNumberFormat="1" applyFont="1" applyFill="1" applyAlignment="1">
      <alignment horizontal="right" vertical="center"/>
    </xf>
    <xf numFmtId="179" fontId="2" fillId="3" borderId="0" xfId="0" applyNumberFormat="1" applyFont="1" applyFill="1" applyAlignment="1">
      <alignment horizontal="right" vertical="center"/>
    </xf>
    <xf numFmtId="179" fontId="2" fillId="3" borderId="0" xfId="0" applyNumberFormat="1" applyFont="1" applyFill="1" applyAlignment="1">
      <alignment horizontal="left" vertical="center"/>
    </xf>
    <xf numFmtId="179" fontId="6" fillId="3" borderId="0" xfId="0" applyNumberFormat="1" applyFont="1" applyFill="1" applyAlignment="1">
      <alignment horizontal="right" vertical="center"/>
    </xf>
    <xf numFmtId="179" fontId="4" fillId="4" borderId="0" xfId="0" applyNumberFormat="1" applyFont="1" applyFill="1" applyAlignment="1">
      <alignment horizontal="left" vertical="center"/>
    </xf>
    <xf numFmtId="176" fontId="9" fillId="5" borderId="0" xfId="0" applyNumberFormat="1" applyFont="1" applyFill="1" applyAlignment="1">
      <alignment horizontal="left" vertical="center"/>
    </xf>
    <xf numFmtId="176" fontId="8" fillId="3" borderId="0" xfId="0" applyNumberFormat="1" applyFont="1" applyFill="1" applyAlignment="1">
      <alignment horizontal="left" vertical="center"/>
    </xf>
    <xf numFmtId="176" fontId="8" fillId="3" borderId="0" xfId="0" applyNumberFormat="1" applyFont="1" applyFill="1" applyAlignment="1">
      <alignment horizontal="left" vertical="center" indent="1"/>
    </xf>
    <xf numFmtId="176" fontId="8" fillId="3" borderId="0" xfId="0" applyNumberFormat="1" applyFont="1" applyFill="1" applyAlignment="1">
      <alignment horizontal="right" vertical="center"/>
    </xf>
    <xf numFmtId="176" fontId="4" fillId="5" borderId="0" xfId="0" applyNumberFormat="1" applyFont="1" applyFill="1" applyAlignment="1">
      <alignment horizontal="left" vertical="center"/>
    </xf>
    <xf numFmtId="176" fontId="4" fillId="5" borderId="0" xfId="0" applyNumberFormat="1" applyFont="1" applyFill="1" applyAlignment="1">
      <alignment horizontal="right" vertical="center"/>
    </xf>
    <xf numFmtId="176" fontId="6" fillId="3" borderId="0" xfId="0" applyNumberFormat="1" applyFont="1" applyFill="1" applyAlignment="1">
      <alignment horizontal="right" vertical="center"/>
    </xf>
    <xf numFmtId="176" fontId="4" fillId="4" borderId="0" xfId="0" applyNumberFormat="1" applyFont="1" applyFill="1" applyAlignment="1">
      <alignment horizontal="left" vertical="center"/>
    </xf>
    <xf numFmtId="176" fontId="4" fillId="3" borderId="0" xfId="0" applyNumberFormat="1" applyFont="1" applyFill="1" applyAlignment="1">
      <alignment horizontal="right" vertical="center"/>
    </xf>
    <xf numFmtId="182" fontId="8" fillId="3" borderId="0" xfId="0" applyNumberFormat="1" applyFont="1" applyFill="1" applyAlignment="1">
      <alignment horizontal="left" vertical="center"/>
    </xf>
    <xf numFmtId="182" fontId="8" fillId="3" borderId="0" xfId="0" applyNumberFormat="1" applyFont="1" applyFill="1" applyAlignment="1">
      <alignment horizontal="left" vertical="center" indent="1"/>
    </xf>
    <xf numFmtId="182" fontId="8" fillId="4" borderId="0" xfId="0" applyNumberFormat="1" applyFont="1" applyFill="1" applyAlignment="1">
      <alignment horizontal="right" vertical="center"/>
    </xf>
    <xf numFmtId="176" fontId="9" fillId="4" borderId="0" xfId="0" applyNumberFormat="1" applyFont="1" applyFill="1" applyAlignment="1">
      <alignment horizontal="left" vertical="center"/>
    </xf>
    <xf numFmtId="179" fontId="6" fillId="4" borderId="0" xfId="0" applyNumberFormat="1" applyFont="1" applyFill="1" applyAlignment="1">
      <alignment horizontal="left" vertical="center"/>
    </xf>
    <xf numFmtId="176" fontId="9" fillId="3" borderId="0" xfId="0" applyNumberFormat="1" applyFont="1" applyFill="1">
      <alignment vertical="center"/>
    </xf>
    <xf numFmtId="176" fontId="2" fillId="3" borderId="0" xfId="0" applyNumberFormat="1" applyFont="1" applyFill="1">
      <alignment vertical="center"/>
    </xf>
    <xf numFmtId="176" fontId="2" fillId="4" borderId="0" xfId="0" applyNumberFormat="1" applyFont="1" applyFill="1">
      <alignment vertical="center"/>
    </xf>
    <xf numFmtId="179" fontId="9" fillId="3" borderId="0" xfId="0" applyNumberFormat="1" applyFont="1" applyFill="1">
      <alignment vertical="center"/>
    </xf>
    <xf numFmtId="179" fontId="2" fillId="3" borderId="0" xfId="0" applyNumberFormat="1" applyFont="1" applyFill="1">
      <alignment vertical="center"/>
    </xf>
    <xf numFmtId="176" fontId="6" fillId="3" borderId="0" xfId="0" applyNumberFormat="1" applyFont="1" applyFill="1">
      <alignment vertical="center"/>
    </xf>
    <xf numFmtId="176" fontId="6" fillId="3" borderId="0" xfId="0" applyNumberFormat="1" applyFont="1" applyFill="1" applyAlignment="1">
      <alignment horizontal="left" vertical="center" indent="1"/>
    </xf>
    <xf numFmtId="176" fontId="8" fillId="3" borderId="0" xfId="0" applyNumberFormat="1" applyFont="1" applyFill="1">
      <alignment vertical="center"/>
    </xf>
    <xf numFmtId="176" fontId="8" fillId="4" borderId="0" xfId="0" applyNumberFormat="1" applyFont="1" applyFill="1">
      <alignment vertical="center"/>
    </xf>
    <xf numFmtId="176" fontId="7" fillId="3" borderId="0" xfId="0" applyNumberFormat="1" applyFont="1" applyFill="1">
      <alignment vertical="center"/>
    </xf>
    <xf numFmtId="176" fontId="9" fillId="5" borderId="0" xfId="0" applyNumberFormat="1" applyFont="1" applyFill="1">
      <alignment vertical="center"/>
    </xf>
    <xf numFmtId="176" fontId="4" fillId="5" borderId="0" xfId="0" applyNumberFormat="1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4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176" fontId="2" fillId="0" borderId="0" xfId="0" applyNumberFormat="1" applyFont="1">
      <alignment vertical="center"/>
    </xf>
    <xf numFmtId="176" fontId="7" fillId="4" borderId="0" xfId="0" applyNumberFormat="1" applyFont="1" applyFill="1">
      <alignment vertical="center"/>
    </xf>
    <xf numFmtId="0" fontId="9" fillId="3" borderId="0" xfId="0" applyFont="1" applyFill="1" applyAlignment="1">
      <alignment horizontal="left" vertical="center"/>
    </xf>
    <xf numFmtId="179" fontId="9" fillId="4" borderId="0" xfId="0" applyNumberFormat="1" applyFont="1" applyFill="1">
      <alignment vertical="center"/>
    </xf>
    <xf numFmtId="179" fontId="2" fillId="0" borderId="0" xfId="0" applyNumberFormat="1" applyFont="1">
      <alignment vertical="center"/>
    </xf>
    <xf numFmtId="179" fontId="4" fillId="3" borderId="0" xfId="0" applyNumberFormat="1" applyFont="1" applyFill="1" applyAlignment="1">
      <alignment horizontal="center" vertical="center"/>
    </xf>
  </cellXfs>
  <cellStyles count="1">
    <cellStyle name="표준" xfId="0" builtinId="0"/>
  </cellStyles>
  <dxfs count="3372"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  <dxf>
      <numFmt numFmtId="183" formatCode="#,##0,,_);\(#,##0,,\);&quot; - &quot;;@_)"/>
    </dxf>
  </dxfs>
  <tableStyles count="0" defaultTableStyle="TableStyleMedium2" defaultPivotStyle="PivotStyleLight16"/>
  <colors>
    <mruColors>
      <color rgb="FFFFFFFF"/>
      <color rgb="FFAFAFAF"/>
      <color rgb="FF4B4B4B"/>
      <color rgb="FF00324B"/>
      <color rgb="FFFAE1E1"/>
      <color rgb="FFE1E1E1"/>
      <color rgb="FF323232"/>
      <color rgb="FFC83200"/>
      <color rgb="FFAFBF9F"/>
      <color rgb="FF32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C92F4-C157-44C7-B099-86D003F8D43F}">
  <sheetPr codeName="Sheet74">
    <tabColor rgb="FF4B4B4B"/>
  </sheetPr>
  <dimension ref="A1:C16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ColWidth="14.125" defaultRowHeight="14.25" customHeight="1" x14ac:dyDescent="0.3"/>
  <cols>
    <col min="1" max="3" width="14.125" style="5" customWidth="1"/>
    <col min="4" max="16384" width="14.125" style="5"/>
  </cols>
  <sheetData>
    <row r="1" spans="1:3" s="1" customFormat="1" ht="14.25" customHeight="1" x14ac:dyDescent="0.3">
      <c r="A1" s="1" t="s">
        <v>3</v>
      </c>
      <c r="B1" s="2"/>
      <c r="C1" s="2"/>
    </row>
    <row r="3" spans="1:3" ht="14.25" customHeight="1" x14ac:dyDescent="0.3">
      <c r="A3" s="8" t="s">
        <v>4</v>
      </c>
    </row>
    <row r="4" spans="1:3" ht="14.25" customHeight="1" x14ac:dyDescent="0.3">
      <c r="A4" s="7" t="s">
        <v>5</v>
      </c>
      <c r="B4" s="7" t="s">
        <v>6</v>
      </c>
      <c r="C4" s="7" t="s">
        <v>58</v>
      </c>
    </row>
    <row r="5" spans="1:3" ht="14.25" customHeight="1" x14ac:dyDescent="0.3">
      <c r="A5" s="13">
        <v>2025</v>
      </c>
      <c r="B5" s="13">
        <v>6</v>
      </c>
      <c r="C5" s="9">
        <v>45838</v>
      </c>
    </row>
    <row r="7" spans="1:3" ht="14.25" customHeight="1" x14ac:dyDescent="0.3">
      <c r="A7" s="8" t="s">
        <v>7</v>
      </c>
    </row>
    <row r="8" spans="1:3" ht="14.25" customHeight="1" x14ac:dyDescent="0.3">
      <c r="A8" s="7" t="s">
        <v>8</v>
      </c>
      <c r="B8" s="7" t="s">
        <v>9</v>
      </c>
      <c r="C8" s="7" t="s">
        <v>59</v>
      </c>
    </row>
    <row r="9" spans="1:3" ht="14.25" customHeight="1" x14ac:dyDescent="0.3">
      <c r="A9" s="13">
        <v>2029</v>
      </c>
      <c r="B9" s="13">
        <v>12</v>
      </c>
      <c r="C9" s="9">
        <v>47483</v>
      </c>
    </row>
    <row r="11" spans="1:3" ht="14.25" customHeight="1" x14ac:dyDescent="0.3">
      <c r="A11" s="8" t="s">
        <v>10</v>
      </c>
    </row>
    <row r="12" spans="1:3" ht="14.25" customHeight="1" x14ac:dyDescent="0.3">
      <c r="A12" s="7" t="s">
        <v>60</v>
      </c>
      <c r="B12" s="7" t="s">
        <v>61</v>
      </c>
    </row>
    <row r="13" spans="1:3" ht="14.25" customHeight="1" x14ac:dyDescent="0.3">
      <c r="A13" s="10">
        <v>5</v>
      </c>
      <c r="B13" s="11" t="s">
        <v>57</v>
      </c>
    </row>
    <row r="15" spans="1:3" ht="14.25" customHeight="1" x14ac:dyDescent="0.3">
      <c r="A15" s="15" t="s">
        <v>62</v>
      </c>
    </row>
    <row r="16" spans="1:3" ht="14.25" customHeight="1" x14ac:dyDescent="0.3">
      <c r="A16" s="7" t="s">
        <v>11</v>
      </c>
    </row>
  </sheetData>
  <phoneticPr fontId="1" type="noConversion"/>
  <dataValidations count="2">
    <dataValidation type="whole" allowBlank="1" showInputMessage="1" showErrorMessage="1" sqref="A5" xr:uid="{167AB7E7-48B2-4230-95A1-A78B88A62D27}">
      <formula1>2022</formula1>
      <formula2>2050</formula2>
    </dataValidation>
    <dataValidation type="list" allowBlank="1" showInputMessage="1" showErrorMessage="1" sqref="B5 B9" xr:uid="{5D66D176-8866-4518-BB09-32AFAFAEEC36}">
      <formula1>"1, 2, 3, 4, 5, 6, 7, 8, 9, 10, 11, 12"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B96B5-C7AB-45AF-8C7B-674F7DD82DB1}">
  <sheetPr codeName="Sheet2">
    <tabColor rgb="FF4B4B4B"/>
    <pageSetUpPr fitToPage="1"/>
  </sheetPr>
  <dimension ref="A1:K3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4.125" defaultRowHeight="14.25" customHeight="1" x14ac:dyDescent="0.3"/>
  <cols>
    <col min="1" max="1" width="14.125" style="5"/>
    <col min="2" max="5" width="14.125" style="4"/>
    <col min="6" max="9" width="14.125" style="5"/>
    <col min="10" max="10" width="14.125" style="5" customWidth="1"/>
    <col min="11" max="16384" width="14.125" style="5"/>
  </cols>
  <sheetData>
    <row r="1" spans="1:11" s="1" customFormat="1" ht="14.25" customHeight="1" x14ac:dyDescent="0.3">
      <c r="A1" s="1" t="s">
        <v>80</v>
      </c>
      <c r="B1" s="2"/>
      <c r="C1" s="2"/>
      <c r="D1" s="2"/>
      <c r="E1" s="2"/>
    </row>
    <row r="2" spans="1:11" ht="14.25" customHeight="1" x14ac:dyDescent="0.3">
      <c r="A2" s="3"/>
    </row>
    <row r="3" spans="1:11" ht="14.25" customHeight="1" x14ac:dyDescent="0.3">
      <c r="H3" s="6"/>
    </row>
    <row r="4" spans="1:11" s="4" customFormat="1" ht="14.25" customHeight="1" x14ac:dyDescent="0.3">
      <c r="A4" s="7" t="s">
        <v>50</v>
      </c>
      <c r="B4" s="7" t="s">
        <v>51</v>
      </c>
      <c r="C4" s="7" t="s">
        <v>52</v>
      </c>
      <c r="D4" s="7" t="s">
        <v>53</v>
      </c>
      <c r="E4" s="7" t="s">
        <v>54</v>
      </c>
      <c r="F4" s="16">
        <v>2023</v>
      </c>
      <c r="G4" s="16">
        <v>2024</v>
      </c>
      <c r="H4" s="17" t="s">
        <v>79</v>
      </c>
      <c r="I4" s="7" t="s">
        <v>12</v>
      </c>
      <c r="J4" s="7" t="s">
        <v>13</v>
      </c>
      <c r="K4" s="7" t="s">
        <v>55</v>
      </c>
    </row>
    <row r="5" spans="1:11" ht="14.25" customHeight="1" x14ac:dyDescent="0.3">
      <c r="A5" s="18" t="s">
        <v>23</v>
      </c>
      <c r="B5" s="18" t="s">
        <v>24</v>
      </c>
      <c r="C5" s="18"/>
      <c r="D5" s="18"/>
      <c r="E5" s="18"/>
      <c r="F5" s="19">
        <v>168063711</v>
      </c>
      <c r="G5" s="19">
        <v>170880819</v>
      </c>
      <c r="H5" s="19">
        <v>89085937</v>
      </c>
      <c r="I5" s="20" t="s">
        <v>14</v>
      </c>
      <c r="J5" s="20" t="s">
        <v>16</v>
      </c>
      <c r="K5" s="21"/>
    </row>
    <row r="6" spans="1:11" ht="14.25" customHeight="1" x14ac:dyDescent="0.3">
      <c r="A6" s="18" t="s">
        <v>23</v>
      </c>
      <c r="B6" s="18" t="s">
        <v>25</v>
      </c>
      <c r="C6" s="18"/>
      <c r="D6" s="18"/>
      <c r="E6" s="18"/>
      <c r="F6" s="19">
        <v>29083587</v>
      </c>
      <c r="G6" s="19">
        <v>31617233</v>
      </c>
      <c r="H6" s="19">
        <v>19292087</v>
      </c>
      <c r="I6" s="20" t="s">
        <v>14</v>
      </c>
      <c r="J6" s="20" t="s">
        <v>15</v>
      </c>
      <c r="K6" s="21"/>
    </row>
    <row r="7" spans="1:11" ht="14.25" customHeight="1" x14ac:dyDescent="0.3">
      <c r="A7" s="18" t="s">
        <v>56</v>
      </c>
      <c r="B7" s="18" t="s">
        <v>17</v>
      </c>
      <c r="C7" s="18"/>
      <c r="D7" s="18"/>
      <c r="E7" s="18"/>
      <c r="F7" s="19">
        <v>22889937</v>
      </c>
      <c r="G7" s="19">
        <v>22775909</v>
      </c>
      <c r="H7" s="19">
        <v>11399548</v>
      </c>
      <c r="I7" s="20" t="s">
        <v>0</v>
      </c>
      <c r="J7" s="20" t="s">
        <v>17</v>
      </c>
      <c r="K7" s="21"/>
    </row>
    <row r="8" spans="1:11" ht="14.25" customHeight="1" x14ac:dyDescent="0.3">
      <c r="A8" s="18" t="s">
        <v>56</v>
      </c>
      <c r="B8" s="18" t="s">
        <v>26</v>
      </c>
      <c r="C8" s="18"/>
      <c r="D8" s="18"/>
      <c r="E8" s="18"/>
      <c r="F8" s="19">
        <v>2245173</v>
      </c>
      <c r="G8" s="19">
        <v>2231672</v>
      </c>
      <c r="H8" s="19">
        <v>1284506</v>
      </c>
      <c r="I8" s="20" t="s">
        <v>0</v>
      </c>
      <c r="J8" s="20" t="s">
        <v>17</v>
      </c>
      <c r="K8" s="21"/>
    </row>
    <row r="9" spans="1:11" ht="14.25" customHeight="1" x14ac:dyDescent="0.3">
      <c r="A9" s="18" t="s">
        <v>56</v>
      </c>
      <c r="B9" s="18" t="s">
        <v>27</v>
      </c>
      <c r="C9" s="18"/>
      <c r="D9" s="18"/>
      <c r="E9" s="18"/>
      <c r="F9" s="19">
        <v>43512069</v>
      </c>
      <c r="G9" s="19">
        <v>43080381</v>
      </c>
      <c r="H9" s="19">
        <v>22570358</v>
      </c>
      <c r="I9" s="20" t="s">
        <v>0</v>
      </c>
      <c r="J9" s="20" t="s">
        <v>18</v>
      </c>
      <c r="K9" s="21"/>
    </row>
    <row r="10" spans="1:11" ht="14.25" customHeight="1" x14ac:dyDescent="0.3">
      <c r="A10" s="18" t="s">
        <v>56</v>
      </c>
      <c r="B10" s="18" t="s">
        <v>28</v>
      </c>
      <c r="C10" s="18"/>
      <c r="D10" s="18"/>
      <c r="E10" s="18"/>
      <c r="F10" s="19">
        <v>6160194</v>
      </c>
      <c r="G10" s="19">
        <v>6160194</v>
      </c>
      <c r="H10" s="19">
        <v>3180097</v>
      </c>
      <c r="I10" s="20" t="s">
        <v>0</v>
      </c>
      <c r="J10" s="20" t="s">
        <v>20</v>
      </c>
      <c r="K10" s="21"/>
    </row>
    <row r="11" spans="1:11" ht="14.25" customHeight="1" x14ac:dyDescent="0.3">
      <c r="A11" s="18" t="s">
        <v>56</v>
      </c>
      <c r="B11" s="18" t="s">
        <v>29</v>
      </c>
      <c r="C11" s="18"/>
      <c r="D11" s="18"/>
      <c r="E11" s="18"/>
      <c r="F11" s="19">
        <v>785495</v>
      </c>
      <c r="G11" s="19">
        <v>833423</v>
      </c>
      <c r="H11" s="19">
        <v>482154</v>
      </c>
      <c r="I11" s="20" t="s">
        <v>0</v>
      </c>
      <c r="J11" s="20" t="s">
        <v>19</v>
      </c>
      <c r="K11" s="21"/>
    </row>
    <row r="12" spans="1:11" ht="14.25" customHeight="1" x14ac:dyDescent="0.3">
      <c r="A12" s="18" t="s">
        <v>56</v>
      </c>
      <c r="B12" s="18" t="s">
        <v>30</v>
      </c>
      <c r="C12" s="18"/>
      <c r="D12" s="18"/>
      <c r="E12" s="18"/>
      <c r="F12" s="19">
        <v>0</v>
      </c>
      <c r="G12" s="19">
        <v>200000</v>
      </c>
      <c r="H12" s="19">
        <v>2500</v>
      </c>
      <c r="I12" s="20" t="s">
        <v>0</v>
      </c>
      <c r="J12" s="20" t="s">
        <v>19</v>
      </c>
      <c r="K12" s="21"/>
    </row>
    <row r="13" spans="1:11" ht="14.25" customHeight="1" x14ac:dyDescent="0.3">
      <c r="A13" s="18" t="s">
        <v>56</v>
      </c>
      <c r="B13" s="18" t="s">
        <v>31</v>
      </c>
      <c r="C13" s="18"/>
      <c r="D13" s="18"/>
      <c r="E13" s="18"/>
      <c r="F13" s="19">
        <v>1139403</v>
      </c>
      <c r="G13" s="19">
        <v>1255062</v>
      </c>
      <c r="H13" s="19">
        <v>605071</v>
      </c>
      <c r="I13" s="20" t="s">
        <v>0</v>
      </c>
      <c r="J13" s="20" t="s">
        <v>19</v>
      </c>
      <c r="K13" s="21"/>
    </row>
    <row r="14" spans="1:11" ht="14.25" customHeight="1" x14ac:dyDescent="0.3">
      <c r="A14" s="18" t="s">
        <v>56</v>
      </c>
      <c r="B14" s="18" t="s">
        <v>22</v>
      </c>
      <c r="C14" s="18"/>
      <c r="D14" s="18"/>
      <c r="E14" s="18"/>
      <c r="F14" s="19">
        <v>399023</v>
      </c>
      <c r="G14" s="19">
        <v>734996</v>
      </c>
      <c r="H14" s="19">
        <v>404825</v>
      </c>
      <c r="I14" s="20" t="s">
        <v>0</v>
      </c>
      <c r="J14" s="20" t="s">
        <v>19</v>
      </c>
      <c r="K14" s="21"/>
    </row>
    <row r="15" spans="1:11" ht="14.25" customHeight="1" x14ac:dyDescent="0.3">
      <c r="A15" s="18" t="s">
        <v>56</v>
      </c>
      <c r="B15" s="18" t="s">
        <v>32</v>
      </c>
      <c r="C15" s="18"/>
      <c r="D15" s="18"/>
      <c r="E15" s="18"/>
      <c r="F15" s="19">
        <v>400630</v>
      </c>
      <c r="G15" s="19">
        <v>400630</v>
      </c>
      <c r="H15" s="19">
        <v>200315</v>
      </c>
      <c r="I15" s="20" t="s">
        <v>0</v>
      </c>
      <c r="J15" s="20" t="s">
        <v>20</v>
      </c>
      <c r="K15" s="21"/>
    </row>
    <row r="16" spans="1:11" ht="14.25" customHeight="1" x14ac:dyDescent="0.3">
      <c r="A16" s="18" t="s">
        <v>33</v>
      </c>
      <c r="B16" s="18" t="s">
        <v>34</v>
      </c>
      <c r="C16" s="18"/>
      <c r="D16" s="18"/>
      <c r="E16" s="18"/>
      <c r="F16" s="19">
        <v>21567004</v>
      </c>
      <c r="G16" s="19">
        <v>21670978</v>
      </c>
      <c r="H16" s="19">
        <v>10844209</v>
      </c>
      <c r="I16" s="20" t="s">
        <v>1</v>
      </c>
      <c r="J16" s="20" t="s">
        <v>17</v>
      </c>
      <c r="K16" s="21"/>
    </row>
    <row r="17" spans="1:11" ht="14.25" customHeight="1" x14ac:dyDescent="0.3">
      <c r="A17" s="18" t="s">
        <v>33</v>
      </c>
      <c r="B17" s="18" t="s">
        <v>35</v>
      </c>
      <c r="C17" s="18"/>
      <c r="D17" s="18"/>
      <c r="E17" s="18"/>
      <c r="F17" s="19">
        <v>3138445</v>
      </c>
      <c r="G17" s="19">
        <v>3211345</v>
      </c>
      <c r="H17" s="19">
        <v>1109083</v>
      </c>
      <c r="I17" s="20" t="s">
        <v>1</v>
      </c>
      <c r="J17" s="20" t="s">
        <v>17</v>
      </c>
      <c r="K17" s="21"/>
    </row>
    <row r="18" spans="1:11" ht="14.25" customHeight="1" x14ac:dyDescent="0.3">
      <c r="A18" s="18" t="s">
        <v>33</v>
      </c>
      <c r="B18" s="18" t="s">
        <v>26</v>
      </c>
      <c r="C18" s="18"/>
      <c r="D18" s="18"/>
      <c r="E18" s="18"/>
      <c r="F18" s="19">
        <v>2213123</v>
      </c>
      <c r="G18" s="19">
        <v>2196649</v>
      </c>
      <c r="H18" s="19">
        <v>1056179</v>
      </c>
      <c r="I18" s="20" t="s">
        <v>1</v>
      </c>
      <c r="J18" s="20" t="s">
        <v>17</v>
      </c>
      <c r="K18" s="21"/>
    </row>
    <row r="19" spans="1:11" ht="14.25" customHeight="1" x14ac:dyDescent="0.3">
      <c r="A19" s="18" t="s">
        <v>33</v>
      </c>
      <c r="B19" s="18" t="s">
        <v>36</v>
      </c>
      <c r="C19" s="18"/>
      <c r="D19" s="18"/>
      <c r="E19" s="18"/>
      <c r="F19" s="19">
        <v>198497</v>
      </c>
      <c r="G19" s="19">
        <v>237952</v>
      </c>
      <c r="H19" s="19">
        <v>145553</v>
      </c>
      <c r="I19" s="20" t="s">
        <v>1</v>
      </c>
      <c r="J19" s="20" t="s">
        <v>17</v>
      </c>
      <c r="K19" s="21"/>
    </row>
    <row r="20" spans="1:11" ht="14.25" customHeight="1" x14ac:dyDescent="0.3">
      <c r="A20" s="18" t="s">
        <v>33</v>
      </c>
      <c r="B20" s="18" t="s">
        <v>37</v>
      </c>
      <c r="C20" s="18"/>
      <c r="D20" s="18"/>
      <c r="E20" s="18"/>
      <c r="F20" s="19">
        <v>10542</v>
      </c>
      <c r="G20" s="19">
        <v>22185</v>
      </c>
      <c r="H20" s="19">
        <v>7782</v>
      </c>
      <c r="I20" s="20" t="s">
        <v>1</v>
      </c>
      <c r="J20" s="20" t="s">
        <v>18</v>
      </c>
      <c r="K20" s="21"/>
    </row>
    <row r="21" spans="1:11" ht="14.25" customHeight="1" x14ac:dyDescent="0.3">
      <c r="A21" s="18" t="s">
        <v>33</v>
      </c>
      <c r="B21" s="18" t="s">
        <v>38</v>
      </c>
      <c r="C21" s="18"/>
      <c r="D21" s="18"/>
      <c r="E21" s="18"/>
      <c r="F21" s="19">
        <v>61990</v>
      </c>
      <c r="G21" s="19">
        <v>66652</v>
      </c>
      <c r="H21" s="19">
        <v>39114</v>
      </c>
      <c r="I21" s="20" t="s">
        <v>1</v>
      </c>
      <c r="J21" s="20" t="s">
        <v>19</v>
      </c>
      <c r="K21" s="21"/>
    </row>
    <row r="22" spans="1:11" ht="14.25" customHeight="1" x14ac:dyDescent="0.3">
      <c r="A22" s="18" t="s">
        <v>33</v>
      </c>
      <c r="B22" s="18" t="s">
        <v>39</v>
      </c>
      <c r="C22" s="18"/>
      <c r="D22" s="18"/>
      <c r="E22" s="18"/>
      <c r="F22" s="19">
        <v>23373</v>
      </c>
      <c r="G22" s="19">
        <v>24840</v>
      </c>
      <c r="H22" s="19">
        <v>11962</v>
      </c>
      <c r="I22" s="20" t="s">
        <v>1</v>
      </c>
      <c r="J22" s="20" t="s">
        <v>19</v>
      </c>
      <c r="K22" s="21"/>
    </row>
    <row r="23" spans="1:11" ht="14.25" customHeight="1" x14ac:dyDescent="0.3">
      <c r="A23" s="18" t="s">
        <v>33</v>
      </c>
      <c r="B23" s="18" t="s">
        <v>40</v>
      </c>
      <c r="C23" s="18"/>
      <c r="D23" s="18"/>
      <c r="E23" s="18"/>
      <c r="F23" s="19">
        <v>7076</v>
      </c>
      <c r="G23" s="19">
        <v>3323</v>
      </c>
      <c r="H23" s="19">
        <v>954</v>
      </c>
      <c r="I23" s="20" t="s">
        <v>1</v>
      </c>
      <c r="J23" s="20" t="s">
        <v>19</v>
      </c>
      <c r="K23" s="21"/>
    </row>
    <row r="24" spans="1:11" ht="14.25" customHeight="1" x14ac:dyDescent="0.3">
      <c r="A24" s="18" t="s">
        <v>33</v>
      </c>
      <c r="B24" s="18" t="s">
        <v>41</v>
      </c>
      <c r="C24" s="18"/>
      <c r="D24" s="18"/>
      <c r="E24" s="18"/>
      <c r="F24" s="19">
        <v>10171028</v>
      </c>
      <c r="G24" s="19">
        <v>10160672</v>
      </c>
      <c r="H24" s="19">
        <v>5086491</v>
      </c>
      <c r="I24" s="20" t="s">
        <v>1</v>
      </c>
      <c r="J24" s="20" t="s">
        <v>19</v>
      </c>
      <c r="K24" s="21"/>
    </row>
    <row r="25" spans="1:11" ht="14.25" customHeight="1" x14ac:dyDescent="0.3">
      <c r="A25" s="18" t="s">
        <v>33</v>
      </c>
      <c r="B25" s="18" t="s">
        <v>28</v>
      </c>
      <c r="C25" s="18"/>
      <c r="D25" s="18"/>
      <c r="E25" s="18"/>
      <c r="F25" s="19">
        <v>34091</v>
      </c>
      <c r="G25" s="19">
        <v>32781</v>
      </c>
      <c r="H25" s="19">
        <v>13299</v>
      </c>
      <c r="I25" s="20" t="s">
        <v>1</v>
      </c>
      <c r="J25" s="20" t="s">
        <v>20</v>
      </c>
      <c r="K25" s="21"/>
    </row>
    <row r="26" spans="1:11" ht="14.25" customHeight="1" x14ac:dyDescent="0.3">
      <c r="A26" s="18" t="s">
        <v>33</v>
      </c>
      <c r="B26" s="18" t="s">
        <v>29</v>
      </c>
      <c r="C26" s="18"/>
      <c r="D26" s="18"/>
      <c r="E26" s="18"/>
      <c r="F26" s="19">
        <v>1993980</v>
      </c>
      <c r="G26" s="19">
        <v>2000140</v>
      </c>
      <c r="H26" s="19">
        <v>1019680</v>
      </c>
      <c r="I26" s="20" t="s">
        <v>1</v>
      </c>
      <c r="J26" s="20" t="s">
        <v>19</v>
      </c>
      <c r="K26" s="21"/>
    </row>
    <row r="27" spans="1:11" ht="14.25" customHeight="1" x14ac:dyDescent="0.3">
      <c r="A27" s="18" t="s">
        <v>33</v>
      </c>
      <c r="B27" s="18" t="s">
        <v>31</v>
      </c>
      <c r="C27" s="18"/>
      <c r="D27" s="18"/>
      <c r="E27" s="18"/>
      <c r="F27" s="19">
        <v>404461</v>
      </c>
      <c r="G27" s="19">
        <v>404461</v>
      </c>
      <c r="H27" s="19">
        <v>202461</v>
      </c>
      <c r="I27" s="20" t="s">
        <v>1</v>
      </c>
      <c r="J27" s="20" t="s">
        <v>19</v>
      </c>
      <c r="K27" s="21"/>
    </row>
    <row r="28" spans="1:11" ht="14.25" customHeight="1" x14ac:dyDescent="0.3">
      <c r="A28" s="18" t="s">
        <v>33</v>
      </c>
      <c r="B28" s="18" t="s">
        <v>42</v>
      </c>
      <c r="C28" s="18"/>
      <c r="D28" s="18"/>
      <c r="E28" s="18"/>
      <c r="F28" s="19">
        <v>247888</v>
      </c>
      <c r="G28" s="19">
        <v>253437</v>
      </c>
      <c r="H28" s="19">
        <v>134700</v>
      </c>
      <c r="I28" s="20" t="s">
        <v>1</v>
      </c>
      <c r="J28" s="20" t="s">
        <v>19</v>
      </c>
      <c r="K28" s="21"/>
    </row>
    <row r="29" spans="1:11" ht="14.25" customHeight="1" x14ac:dyDescent="0.3">
      <c r="A29" s="18" t="s">
        <v>33</v>
      </c>
      <c r="B29" s="18" t="s">
        <v>22</v>
      </c>
      <c r="C29" s="18"/>
      <c r="D29" s="18"/>
      <c r="E29" s="18"/>
      <c r="F29" s="19">
        <v>829</v>
      </c>
      <c r="G29" s="19">
        <v>132</v>
      </c>
      <c r="H29" s="19">
        <v>900</v>
      </c>
      <c r="I29" s="20" t="s">
        <v>1</v>
      </c>
      <c r="J29" s="20" t="s">
        <v>19</v>
      </c>
      <c r="K29" s="21"/>
    </row>
    <row r="30" spans="1:11" ht="14.25" customHeight="1" x14ac:dyDescent="0.3">
      <c r="A30" s="18" t="s">
        <v>33</v>
      </c>
      <c r="B30" s="18" t="s">
        <v>43</v>
      </c>
      <c r="C30" s="18"/>
      <c r="D30" s="18"/>
      <c r="E30" s="18"/>
      <c r="F30" s="19">
        <v>7540</v>
      </c>
      <c r="G30" s="19">
        <v>16740</v>
      </c>
      <c r="H30" s="19">
        <v>16510</v>
      </c>
      <c r="I30" s="20" t="s">
        <v>1</v>
      </c>
      <c r="J30" s="20" t="s">
        <v>19</v>
      </c>
      <c r="K30" s="21"/>
    </row>
    <row r="31" spans="1:11" ht="14.25" customHeight="1" x14ac:dyDescent="0.3">
      <c r="A31" s="18" t="s">
        <v>33</v>
      </c>
      <c r="B31" s="18" t="s">
        <v>44</v>
      </c>
      <c r="C31" s="18"/>
      <c r="D31" s="18"/>
      <c r="E31" s="18"/>
      <c r="F31" s="19">
        <v>439</v>
      </c>
      <c r="G31" s="19">
        <v>2700</v>
      </c>
      <c r="H31" s="19">
        <v>0</v>
      </c>
      <c r="I31" s="20" t="s">
        <v>1</v>
      </c>
      <c r="J31" s="20" t="s">
        <v>19</v>
      </c>
      <c r="K31" s="21"/>
    </row>
    <row r="32" spans="1:11" ht="14.25" customHeight="1" x14ac:dyDescent="0.3">
      <c r="A32" s="18" t="s">
        <v>33</v>
      </c>
      <c r="B32" s="18" t="s">
        <v>45</v>
      </c>
      <c r="C32" s="18"/>
      <c r="D32" s="18"/>
      <c r="E32" s="18"/>
      <c r="F32" s="19">
        <v>156622</v>
      </c>
      <c r="G32" s="19">
        <v>150596</v>
      </c>
      <c r="H32" s="19">
        <v>241225</v>
      </c>
      <c r="I32" s="20" t="s">
        <v>1</v>
      </c>
      <c r="J32" s="20" t="s">
        <v>19</v>
      </c>
      <c r="K32" s="21"/>
    </row>
    <row r="33" spans="1:11" ht="14.25" customHeight="1" x14ac:dyDescent="0.3">
      <c r="A33" s="18" t="s">
        <v>33</v>
      </c>
      <c r="B33" s="18" t="s">
        <v>46</v>
      </c>
      <c r="C33" s="18"/>
      <c r="D33" s="18"/>
      <c r="E33" s="18"/>
      <c r="F33" s="19">
        <v>3699844</v>
      </c>
      <c r="G33" s="19">
        <v>4060563</v>
      </c>
      <c r="H33" s="19">
        <v>1832194</v>
      </c>
      <c r="I33" s="20" t="s">
        <v>1</v>
      </c>
      <c r="J33" s="20" t="s">
        <v>19</v>
      </c>
      <c r="K33" s="21"/>
    </row>
    <row r="34" spans="1:11" ht="14.25" customHeight="1" x14ac:dyDescent="0.3">
      <c r="A34" s="18" t="s">
        <v>33</v>
      </c>
      <c r="B34" s="18" t="s">
        <v>47</v>
      </c>
      <c r="C34" s="18"/>
      <c r="D34" s="18"/>
      <c r="E34" s="18"/>
      <c r="F34" s="19">
        <v>107213</v>
      </c>
      <c r="G34" s="19">
        <v>112837</v>
      </c>
      <c r="H34" s="19">
        <v>28950</v>
      </c>
      <c r="I34" s="20" t="s">
        <v>1</v>
      </c>
      <c r="J34" s="20" t="s">
        <v>19</v>
      </c>
      <c r="K34" s="21"/>
    </row>
    <row r="35" spans="1:11" ht="14.25" customHeight="1" x14ac:dyDescent="0.3">
      <c r="A35" s="18" t="s">
        <v>48</v>
      </c>
      <c r="B35" s="18" t="s">
        <v>49</v>
      </c>
      <c r="C35" s="18"/>
      <c r="D35" s="18"/>
      <c r="E35" s="18"/>
      <c r="F35" s="19">
        <v>834356</v>
      </c>
      <c r="G35" s="19">
        <v>804784</v>
      </c>
      <c r="H35" s="19">
        <v>396278</v>
      </c>
      <c r="I35" s="20" t="s">
        <v>2</v>
      </c>
      <c r="J35" s="20" t="s">
        <v>21</v>
      </c>
      <c r="K35" s="21"/>
    </row>
  </sheetData>
  <sheetProtection formatCells="0" formatColumns="0" formatRows="0" insertRows="0" deleteRows="0"/>
  <phoneticPr fontId="1" type="noConversion"/>
  <pageMargins left="0.25" right="0.25" top="0.75" bottom="0.75" header="0.3" footer="0.3"/>
  <pageSetup paperSize="9" scale="38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6" stopIfTrue="1" id="{86468A3D-B5CD-4A78-9998-B850CEF97FE4}">
            <xm:f>Report_Est_PL!$B$3="M USD"</xm:f>
            <x14:dxf>
              <numFmt numFmtId="183" formatCode="#,##0,,_);\(#,##0,,\);&quot; - &quot;;@_)"/>
            </x14:dxf>
          </x14:cfRule>
          <xm:sqref>F5</xm:sqref>
        </x14:conditionalFormatting>
        <x14:conditionalFormatting xmlns:xm="http://schemas.microsoft.com/office/excel/2006/main">
          <x14:cfRule type="expression" priority="185" stopIfTrue="1" id="{F6CC4DDA-2338-4CAF-8AA3-FFFA71167B6B}">
            <xm:f>Report_Est_PL!$B$3="M USD"</xm:f>
            <x14:dxf>
              <numFmt numFmtId="183" formatCode="#,##0,,_);\(#,##0,,\);&quot; - &quot;;@_)"/>
            </x14:dxf>
          </x14:cfRule>
          <xm:sqref>G5</xm:sqref>
        </x14:conditionalFormatting>
        <x14:conditionalFormatting xmlns:xm="http://schemas.microsoft.com/office/excel/2006/main">
          <x14:cfRule type="expression" priority="184" stopIfTrue="1" id="{85884263-210B-411B-B554-0D61E0BA4B44}">
            <xm:f>Report_Est_PL!$B$3="M USD"</xm:f>
            <x14:dxf>
              <numFmt numFmtId="183" formatCode="#,##0,,_);\(#,##0,,\);&quot; - &quot;;@_)"/>
            </x14:dxf>
          </x14:cfRule>
          <xm:sqref>H5</xm:sqref>
        </x14:conditionalFormatting>
        <x14:conditionalFormatting xmlns:xm="http://schemas.microsoft.com/office/excel/2006/main">
          <x14:cfRule type="expression" priority="183" stopIfTrue="1" id="{10C38AFB-ABD2-4B00-B08E-8D5121CA5E4D}">
            <xm:f>Report_Est_PL!$B$3="M USD"</xm:f>
            <x14:dxf>
              <numFmt numFmtId="183" formatCode="#,##0,,_);\(#,##0,,\);&quot; - &quot;;@_)"/>
            </x14:dxf>
          </x14:cfRule>
          <xm:sqref>I5</xm:sqref>
        </x14:conditionalFormatting>
        <x14:conditionalFormatting xmlns:xm="http://schemas.microsoft.com/office/excel/2006/main">
          <x14:cfRule type="expression" priority="182" stopIfTrue="1" id="{E93D5D8F-F84D-4DCD-841D-F399166BBF3E}">
            <xm:f>Report_Est_PL!$B$3="M USD"</xm:f>
            <x14:dxf>
              <numFmt numFmtId="183" formatCode="#,##0,,_);\(#,##0,,\);&quot; - &quot;;@_)"/>
            </x14:dxf>
          </x14:cfRule>
          <xm:sqref>J5</xm:sqref>
        </x14:conditionalFormatting>
        <x14:conditionalFormatting xmlns:xm="http://schemas.microsoft.com/office/excel/2006/main">
          <x14:cfRule type="expression" priority="181" stopIfTrue="1" id="{4B278A0B-A428-478E-805B-0CB3B0B53AD7}">
            <xm:f>Report_Est_PL!$B$3="M USD"</xm:f>
            <x14:dxf>
              <numFmt numFmtId="183" formatCode="#,##0,,_);\(#,##0,,\);&quot; - &quot;;@_)"/>
            </x14:dxf>
          </x14:cfRule>
          <xm:sqref>K5</xm:sqref>
        </x14:conditionalFormatting>
        <x14:conditionalFormatting xmlns:xm="http://schemas.microsoft.com/office/excel/2006/main">
          <x14:cfRule type="expression" priority="180" stopIfTrue="1" id="{D87C596A-47CA-4CF5-AAD0-942E66D1F505}">
            <xm:f>Report_Est_PL!$B$3="M USD"</xm:f>
            <x14:dxf>
              <numFmt numFmtId="183" formatCode="#,##0,,_);\(#,##0,,\);&quot; - &quot;;@_)"/>
            </x14:dxf>
          </x14:cfRule>
          <xm:sqref>F6</xm:sqref>
        </x14:conditionalFormatting>
        <x14:conditionalFormatting xmlns:xm="http://schemas.microsoft.com/office/excel/2006/main">
          <x14:cfRule type="expression" priority="179" stopIfTrue="1" id="{EE5CCE2B-5671-4134-99C7-4B5ECF07178D}">
            <xm:f>Report_Est_PL!$B$3="M USD"</xm:f>
            <x14:dxf>
              <numFmt numFmtId="183" formatCode="#,##0,,_);\(#,##0,,\);&quot; - &quot;;@_)"/>
            </x14:dxf>
          </x14:cfRule>
          <xm:sqref>G6</xm:sqref>
        </x14:conditionalFormatting>
        <x14:conditionalFormatting xmlns:xm="http://schemas.microsoft.com/office/excel/2006/main">
          <x14:cfRule type="expression" priority="178" stopIfTrue="1" id="{9929E610-082E-41E0-BC70-873D65F37770}">
            <xm:f>Report_Est_PL!$B$3="M USD"</xm:f>
            <x14:dxf>
              <numFmt numFmtId="183" formatCode="#,##0,,_);\(#,##0,,\);&quot; - &quot;;@_)"/>
            </x14:dxf>
          </x14:cfRule>
          <xm:sqref>H6</xm:sqref>
        </x14:conditionalFormatting>
        <x14:conditionalFormatting xmlns:xm="http://schemas.microsoft.com/office/excel/2006/main">
          <x14:cfRule type="expression" priority="177" stopIfTrue="1" id="{792A2636-7C03-48ED-8032-7DD3E07E7BA4}">
            <xm:f>Report_Est_PL!$B$3="M USD"</xm:f>
            <x14:dxf>
              <numFmt numFmtId="183" formatCode="#,##0,,_);\(#,##0,,\);&quot; - &quot;;@_)"/>
            </x14:dxf>
          </x14:cfRule>
          <xm:sqref>I6</xm:sqref>
        </x14:conditionalFormatting>
        <x14:conditionalFormatting xmlns:xm="http://schemas.microsoft.com/office/excel/2006/main">
          <x14:cfRule type="expression" priority="176" stopIfTrue="1" id="{BE55530D-962B-46AC-B4E7-2DC0EB2C3D42}">
            <xm:f>Report_Est_PL!$B$3="M USD"</xm:f>
            <x14:dxf>
              <numFmt numFmtId="183" formatCode="#,##0,,_);\(#,##0,,\);&quot; - &quot;;@_)"/>
            </x14:dxf>
          </x14:cfRule>
          <xm:sqref>J6</xm:sqref>
        </x14:conditionalFormatting>
        <x14:conditionalFormatting xmlns:xm="http://schemas.microsoft.com/office/excel/2006/main">
          <x14:cfRule type="expression" priority="175" stopIfTrue="1" id="{45F7EAC2-65C0-404E-8F41-86F47DB7FDCF}">
            <xm:f>Report_Est_PL!$B$3="M USD"</xm:f>
            <x14:dxf>
              <numFmt numFmtId="183" formatCode="#,##0,,_);\(#,##0,,\);&quot; - &quot;;@_)"/>
            </x14:dxf>
          </x14:cfRule>
          <xm:sqref>K6</xm:sqref>
        </x14:conditionalFormatting>
        <x14:conditionalFormatting xmlns:xm="http://schemas.microsoft.com/office/excel/2006/main">
          <x14:cfRule type="expression" priority="174" stopIfTrue="1" id="{7C0AD56B-EA42-47B6-A7B0-07724588FC05}">
            <xm:f>Report_Est_PL!$B$3="M USD"</xm:f>
            <x14:dxf>
              <numFmt numFmtId="183" formatCode="#,##0,,_);\(#,##0,,\);&quot; - &quot;;@_)"/>
            </x14:dxf>
          </x14:cfRule>
          <xm:sqref>F7</xm:sqref>
        </x14:conditionalFormatting>
        <x14:conditionalFormatting xmlns:xm="http://schemas.microsoft.com/office/excel/2006/main">
          <x14:cfRule type="expression" priority="173" stopIfTrue="1" id="{21DA9433-FF46-4ADF-9287-3FA7C32B9773}">
            <xm:f>Report_Est_PL!$B$3="M USD"</xm:f>
            <x14:dxf>
              <numFmt numFmtId="183" formatCode="#,##0,,_);\(#,##0,,\);&quot; - &quot;;@_)"/>
            </x14:dxf>
          </x14:cfRule>
          <xm:sqref>G7</xm:sqref>
        </x14:conditionalFormatting>
        <x14:conditionalFormatting xmlns:xm="http://schemas.microsoft.com/office/excel/2006/main">
          <x14:cfRule type="expression" priority="172" stopIfTrue="1" id="{E0AF43C4-8303-44A7-8E16-F82A9D989C8F}">
            <xm:f>Report_Est_PL!$B$3="M USD"</xm:f>
            <x14:dxf>
              <numFmt numFmtId="183" formatCode="#,##0,,_);\(#,##0,,\);&quot; - &quot;;@_)"/>
            </x14:dxf>
          </x14:cfRule>
          <xm:sqref>H7</xm:sqref>
        </x14:conditionalFormatting>
        <x14:conditionalFormatting xmlns:xm="http://schemas.microsoft.com/office/excel/2006/main">
          <x14:cfRule type="expression" priority="171" stopIfTrue="1" id="{155DAFEC-D752-44CB-9EE7-1E895E3B8663}">
            <xm:f>Report_Est_PL!$B$3="M USD"</xm:f>
            <x14:dxf>
              <numFmt numFmtId="183" formatCode="#,##0,,_);\(#,##0,,\);&quot; - &quot;;@_)"/>
            </x14:dxf>
          </x14:cfRule>
          <xm:sqref>I7</xm:sqref>
        </x14:conditionalFormatting>
        <x14:conditionalFormatting xmlns:xm="http://schemas.microsoft.com/office/excel/2006/main">
          <x14:cfRule type="expression" priority="170" stopIfTrue="1" id="{DB1D94FB-FD0A-466E-835E-2D944CDFFC58}">
            <xm:f>Report_Est_PL!$B$3="M USD"</xm:f>
            <x14:dxf>
              <numFmt numFmtId="183" formatCode="#,##0,,_);\(#,##0,,\);&quot; - &quot;;@_)"/>
            </x14:dxf>
          </x14:cfRule>
          <xm:sqref>J7</xm:sqref>
        </x14:conditionalFormatting>
        <x14:conditionalFormatting xmlns:xm="http://schemas.microsoft.com/office/excel/2006/main">
          <x14:cfRule type="expression" priority="169" stopIfTrue="1" id="{DB28AACC-D7B1-4034-A54C-A8373C409065}">
            <xm:f>Report_Est_PL!$B$3="M USD"</xm:f>
            <x14:dxf>
              <numFmt numFmtId="183" formatCode="#,##0,,_);\(#,##0,,\);&quot; - &quot;;@_)"/>
            </x14:dxf>
          </x14:cfRule>
          <xm:sqref>K7</xm:sqref>
        </x14:conditionalFormatting>
        <x14:conditionalFormatting xmlns:xm="http://schemas.microsoft.com/office/excel/2006/main">
          <x14:cfRule type="expression" priority="168" stopIfTrue="1" id="{0C5DBBE3-2524-4801-A957-ED70D38AF079}">
            <xm:f>Report_Est_PL!$B$3="M USD"</xm:f>
            <x14:dxf>
              <numFmt numFmtId="183" formatCode="#,##0,,_);\(#,##0,,\);&quot; - &quot;;@_)"/>
            </x14:dxf>
          </x14:cfRule>
          <xm:sqref>F8</xm:sqref>
        </x14:conditionalFormatting>
        <x14:conditionalFormatting xmlns:xm="http://schemas.microsoft.com/office/excel/2006/main">
          <x14:cfRule type="expression" priority="167" stopIfTrue="1" id="{126252E7-4EBD-41EE-A1C8-0B361E13AFA7}">
            <xm:f>Report_Est_PL!$B$3="M USD"</xm:f>
            <x14:dxf>
              <numFmt numFmtId="183" formatCode="#,##0,,_);\(#,##0,,\);&quot; - &quot;;@_)"/>
            </x14:dxf>
          </x14:cfRule>
          <xm:sqref>G8</xm:sqref>
        </x14:conditionalFormatting>
        <x14:conditionalFormatting xmlns:xm="http://schemas.microsoft.com/office/excel/2006/main">
          <x14:cfRule type="expression" priority="166" stopIfTrue="1" id="{4243B753-6326-41ED-B488-A75BD4040A26}">
            <xm:f>Report_Est_PL!$B$3="M USD"</xm:f>
            <x14:dxf>
              <numFmt numFmtId="183" formatCode="#,##0,,_);\(#,##0,,\);&quot; - &quot;;@_)"/>
            </x14:dxf>
          </x14:cfRule>
          <xm:sqref>H8</xm:sqref>
        </x14:conditionalFormatting>
        <x14:conditionalFormatting xmlns:xm="http://schemas.microsoft.com/office/excel/2006/main">
          <x14:cfRule type="expression" priority="165" stopIfTrue="1" id="{8197EEA2-A4C5-49E0-AC75-AE0E6E7955C9}">
            <xm:f>Report_Est_PL!$B$3="M USD"</xm:f>
            <x14:dxf>
              <numFmt numFmtId="183" formatCode="#,##0,,_);\(#,##0,,\);&quot; - &quot;;@_)"/>
            </x14:dxf>
          </x14:cfRule>
          <xm:sqref>I8</xm:sqref>
        </x14:conditionalFormatting>
        <x14:conditionalFormatting xmlns:xm="http://schemas.microsoft.com/office/excel/2006/main">
          <x14:cfRule type="expression" priority="164" stopIfTrue="1" id="{35522BEC-CD2E-49F6-A7DE-E54956C1609A}">
            <xm:f>Report_Est_PL!$B$3="M USD"</xm:f>
            <x14:dxf>
              <numFmt numFmtId="183" formatCode="#,##0,,_);\(#,##0,,\);&quot; - &quot;;@_)"/>
            </x14:dxf>
          </x14:cfRule>
          <xm:sqref>J8</xm:sqref>
        </x14:conditionalFormatting>
        <x14:conditionalFormatting xmlns:xm="http://schemas.microsoft.com/office/excel/2006/main">
          <x14:cfRule type="expression" priority="163" stopIfTrue="1" id="{FE292DBC-C8D7-4DD3-9961-733D4952243F}">
            <xm:f>Report_Est_PL!$B$3="M USD"</xm:f>
            <x14:dxf>
              <numFmt numFmtId="183" formatCode="#,##0,,_);\(#,##0,,\);&quot; - &quot;;@_)"/>
            </x14:dxf>
          </x14:cfRule>
          <xm:sqref>K8</xm:sqref>
        </x14:conditionalFormatting>
        <x14:conditionalFormatting xmlns:xm="http://schemas.microsoft.com/office/excel/2006/main">
          <x14:cfRule type="expression" priority="162" stopIfTrue="1" id="{C0E6E0D4-499B-4FD9-93A4-6F7E7A619060}">
            <xm:f>Report_Est_PL!$B$3="M USD"</xm:f>
            <x14:dxf>
              <numFmt numFmtId="183" formatCode="#,##0,,_);\(#,##0,,\);&quot; - &quot;;@_)"/>
            </x14:dxf>
          </x14:cfRule>
          <xm:sqref>F9</xm:sqref>
        </x14:conditionalFormatting>
        <x14:conditionalFormatting xmlns:xm="http://schemas.microsoft.com/office/excel/2006/main">
          <x14:cfRule type="expression" priority="161" stopIfTrue="1" id="{136D2EB0-8540-4D6E-B9E4-87F5513DFEC5}">
            <xm:f>Report_Est_PL!$B$3="M USD"</xm:f>
            <x14:dxf>
              <numFmt numFmtId="183" formatCode="#,##0,,_);\(#,##0,,\);&quot; - &quot;;@_)"/>
            </x14:dxf>
          </x14:cfRule>
          <xm:sqref>G9</xm:sqref>
        </x14:conditionalFormatting>
        <x14:conditionalFormatting xmlns:xm="http://schemas.microsoft.com/office/excel/2006/main">
          <x14:cfRule type="expression" priority="160" stopIfTrue="1" id="{20518DDC-AD45-49E4-9590-D7A3B253A885}">
            <xm:f>Report_Est_PL!$B$3="M USD"</xm:f>
            <x14:dxf>
              <numFmt numFmtId="183" formatCode="#,##0,,_);\(#,##0,,\);&quot; - &quot;;@_)"/>
            </x14:dxf>
          </x14:cfRule>
          <xm:sqref>H9</xm:sqref>
        </x14:conditionalFormatting>
        <x14:conditionalFormatting xmlns:xm="http://schemas.microsoft.com/office/excel/2006/main">
          <x14:cfRule type="expression" priority="159" stopIfTrue="1" id="{4DB99EB2-4C7D-4C90-B987-C9E17C17EC3E}">
            <xm:f>Report_Est_PL!$B$3="M USD"</xm:f>
            <x14:dxf>
              <numFmt numFmtId="183" formatCode="#,##0,,_);\(#,##0,,\);&quot; - &quot;;@_)"/>
            </x14:dxf>
          </x14:cfRule>
          <xm:sqref>I9</xm:sqref>
        </x14:conditionalFormatting>
        <x14:conditionalFormatting xmlns:xm="http://schemas.microsoft.com/office/excel/2006/main">
          <x14:cfRule type="expression" priority="158" stopIfTrue="1" id="{43C8CD08-C461-440B-B212-F8A1EC72883F}">
            <xm:f>Report_Est_PL!$B$3="M USD"</xm:f>
            <x14:dxf>
              <numFmt numFmtId="183" formatCode="#,##0,,_);\(#,##0,,\);&quot; - &quot;;@_)"/>
            </x14:dxf>
          </x14:cfRule>
          <xm:sqref>J9</xm:sqref>
        </x14:conditionalFormatting>
        <x14:conditionalFormatting xmlns:xm="http://schemas.microsoft.com/office/excel/2006/main">
          <x14:cfRule type="expression" priority="157" stopIfTrue="1" id="{987B37BD-544B-4C0A-A3E0-73C287656C3D}">
            <xm:f>Report_Est_PL!$B$3="M USD"</xm:f>
            <x14:dxf>
              <numFmt numFmtId="183" formatCode="#,##0,,_);\(#,##0,,\);&quot; - &quot;;@_)"/>
            </x14:dxf>
          </x14:cfRule>
          <xm:sqref>K9</xm:sqref>
        </x14:conditionalFormatting>
        <x14:conditionalFormatting xmlns:xm="http://schemas.microsoft.com/office/excel/2006/main">
          <x14:cfRule type="expression" priority="156" stopIfTrue="1" id="{BB35BFE9-E23F-443D-9A39-CA64093CB2B2}">
            <xm:f>Report_Est_PL!$B$3="M USD"</xm:f>
            <x14:dxf>
              <numFmt numFmtId="183" formatCode="#,##0,,_);\(#,##0,,\);&quot; - &quot;;@_)"/>
            </x14:dxf>
          </x14:cfRule>
          <xm:sqref>F10</xm:sqref>
        </x14:conditionalFormatting>
        <x14:conditionalFormatting xmlns:xm="http://schemas.microsoft.com/office/excel/2006/main">
          <x14:cfRule type="expression" priority="155" stopIfTrue="1" id="{966F66F8-E1E1-49E9-B876-43C2D58A3C95}">
            <xm:f>Report_Est_PL!$B$3="M USD"</xm:f>
            <x14:dxf>
              <numFmt numFmtId="183" formatCode="#,##0,,_);\(#,##0,,\);&quot; - &quot;;@_)"/>
            </x14:dxf>
          </x14:cfRule>
          <xm:sqref>G10</xm:sqref>
        </x14:conditionalFormatting>
        <x14:conditionalFormatting xmlns:xm="http://schemas.microsoft.com/office/excel/2006/main">
          <x14:cfRule type="expression" priority="154" stopIfTrue="1" id="{982A7287-C483-416C-B0DF-5F562A31F960}">
            <xm:f>Report_Est_PL!$B$3="M USD"</xm:f>
            <x14:dxf>
              <numFmt numFmtId="183" formatCode="#,##0,,_);\(#,##0,,\);&quot; - &quot;;@_)"/>
            </x14:dxf>
          </x14:cfRule>
          <xm:sqref>H10</xm:sqref>
        </x14:conditionalFormatting>
        <x14:conditionalFormatting xmlns:xm="http://schemas.microsoft.com/office/excel/2006/main">
          <x14:cfRule type="expression" priority="153" stopIfTrue="1" id="{FCC7C1EF-17C0-48F6-A37A-884293225864}">
            <xm:f>Report_Est_PL!$B$3="M USD"</xm:f>
            <x14:dxf>
              <numFmt numFmtId="183" formatCode="#,##0,,_);\(#,##0,,\);&quot; - &quot;;@_)"/>
            </x14:dxf>
          </x14:cfRule>
          <xm:sqref>I10</xm:sqref>
        </x14:conditionalFormatting>
        <x14:conditionalFormatting xmlns:xm="http://schemas.microsoft.com/office/excel/2006/main">
          <x14:cfRule type="expression" priority="152" stopIfTrue="1" id="{6A92152E-E202-42F0-8D38-C6F08B7915E8}">
            <xm:f>Report_Est_PL!$B$3="M USD"</xm:f>
            <x14:dxf>
              <numFmt numFmtId="183" formatCode="#,##0,,_);\(#,##0,,\);&quot; - &quot;;@_)"/>
            </x14:dxf>
          </x14:cfRule>
          <xm:sqref>J10</xm:sqref>
        </x14:conditionalFormatting>
        <x14:conditionalFormatting xmlns:xm="http://schemas.microsoft.com/office/excel/2006/main">
          <x14:cfRule type="expression" priority="151" stopIfTrue="1" id="{EC14A2E6-BA90-4451-AB69-0C1FA112A523}">
            <xm:f>Report_Est_PL!$B$3="M USD"</xm:f>
            <x14:dxf>
              <numFmt numFmtId="183" formatCode="#,##0,,_);\(#,##0,,\);&quot; - &quot;;@_)"/>
            </x14:dxf>
          </x14:cfRule>
          <xm:sqref>K10</xm:sqref>
        </x14:conditionalFormatting>
        <x14:conditionalFormatting xmlns:xm="http://schemas.microsoft.com/office/excel/2006/main">
          <x14:cfRule type="expression" priority="150" stopIfTrue="1" id="{69238A33-F264-4695-AD5E-D388DDF36E7F}">
            <xm:f>Report_Est_PL!$B$3="M USD"</xm:f>
            <x14:dxf>
              <numFmt numFmtId="183" formatCode="#,##0,,_);\(#,##0,,\);&quot; - &quot;;@_)"/>
            </x14:dxf>
          </x14:cfRule>
          <xm:sqref>F11</xm:sqref>
        </x14:conditionalFormatting>
        <x14:conditionalFormatting xmlns:xm="http://schemas.microsoft.com/office/excel/2006/main">
          <x14:cfRule type="expression" priority="149" stopIfTrue="1" id="{8D3AD4B2-B610-40BF-858E-618484B51045}">
            <xm:f>Report_Est_PL!$B$3="M USD"</xm:f>
            <x14:dxf>
              <numFmt numFmtId="183" formatCode="#,##0,,_);\(#,##0,,\);&quot; - &quot;;@_)"/>
            </x14:dxf>
          </x14:cfRule>
          <xm:sqref>G11</xm:sqref>
        </x14:conditionalFormatting>
        <x14:conditionalFormatting xmlns:xm="http://schemas.microsoft.com/office/excel/2006/main">
          <x14:cfRule type="expression" priority="148" stopIfTrue="1" id="{CE808CF1-22AC-4983-8FDE-E218FBF74161}">
            <xm:f>Report_Est_PL!$B$3="M USD"</xm:f>
            <x14:dxf>
              <numFmt numFmtId="183" formatCode="#,##0,,_);\(#,##0,,\);&quot; - &quot;;@_)"/>
            </x14:dxf>
          </x14:cfRule>
          <xm:sqref>H11</xm:sqref>
        </x14:conditionalFormatting>
        <x14:conditionalFormatting xmlns:xm="http://schemas.microsoft.com/office/excel/2006/main">
          <x14:cfRule type="expression" priority="147" stopIfTrue="1" id="{0337C864-B182-4B3B-ABD7-F1E9133FD9AE}">
            <xm:f>Report_Est_PL!$B$3="M USD"</xm:f>
            <x14:dxf>
              <numFmt numFmtId="183" formatCode="#,##0,,_);\(#,##0,,\);&quot; - &quot;;@_)"/>
            </x14:dxf>
          </x14:cfRule>
          <xm:sqref>I11</xm:sqref>
        </x14:conditionalFormatting>
        <x14:conditionalFormatting xmlns:xm="http://schemas.microsoft.com/office/excel/2006/main">
          <x14:cfRule type="expression" priority="146" stopIfTrue="1" id="{1C52274F-DD26-4B53-B4ED-CD7B8D5C3BB6}">
            <xm:f>Report_Est_PL!$B$3="M USD"</xm:f>
            <x14:dxf>
              <numFmt numFmtId="183" formatCode="#,##0,,_);\(#,##0,,\);&quot; - &quot;;@_)"/>
            </x14:dxf>
          </x14:cfRule>
          <xm:sqref>J11</xm:sqref>
        </x14:conditionalFormatting>
        <x14:conditionalFormatting xmlns:xm="http://schemas.microsoft.com/office/excel/2006/main">
          <x14:cfRule type="expression" priority="145" stopIfTrue="1" id="{1E1E40BF-C384-4C8E-8F0E-B9D0BE879A92}">
            <xm:f>Report_Est_PL!$B$3="M USD"</xm:f>
            <x14:dxf>
              <numFmt numFmtId="183" formatCode="#,##0,,_);\(#,##0,,\);&quot; - &quot;;@_)"/>
            </x14:dxf>
          </x14:cfRule>
          <xm:sqref>K11</xm:sqref>
        </x14:conditionalFormatting>
        <x14:conditionalFormatting xmlns:xm="http://schemas.microsoft.com/office/excel/2006/main">
          <x14:cfRule type="expression" priority="144" stopIfTrue="1" id="{255DA4E8-75B8-459E-BE99-D697FA496BAE}">
            <xm:f>Report_Est_PL!$B$3="M USD"</xm:f>
            <x14:dxf>
              <numFmt numFmtId="183" formatCode="#,##0,,_);\(#,##0,,\);&quot; - &quot;;@_)"/>
            </x14:dxf>
          </x14:cfRule>
          <xm:sqref>F12</xm:sqref>
        </x14:conditionalFormatting>
        <x14:conditionalFormatting xmlns:xm="http://schemas.microsoft.com/office/excel/2006/main">
          <x14:cfRule type="expression" priority="143" stopIfTrue="1" id="{1F655111-57BE-4B4D-BAA3-9F9EB9B09A23}">
            <xm:f>Report_Est_PL!$B$3="M USD"</xm:f>
            <x14:dxf>
              <numFmt numFmtId="183" formatCode="#,##0,,_);\(#,##0,,\);&quot; - &quot;;@_)"/>
            </x14:dxf>
          </x14:cfRule>
          <xm:sqref>G12</xm:sqref>
        </x14:conditionalFormatting>
        <x14:conditionalFormatting xmlns:xm="http://schemas.microsoft.com/office/excel/2006/main">
          <x14:cfRule type="expression" priority="142" stopIfTrue="1" id="{A2CCD948-D518-4C73-B0D7-C0146F23D9E4}">
            <xm:f>Report_Est_PL!$B$3="M USD"</xm:f>
            <x14:dxf>
              <numFmt numFmtId="183" formatCode="#,##0,,_);\(#,##0,,\);&quot; - &quot;;@_)"/>
            </x14:dxf>
          </x14:cfRule>
          <xm:sqref>H12</xm:sqref>
        </x14:conditionalFormatting>
        <x14:conditionalFormatting xmlns:xm="http://schemas.microsoft.com/office/excel/2006/main">
          <x14:cfRule type="expression" priority="141" stopIfTrue="1" id="{6567A998-0735-44F8-B68C-12B33CBFF716}">
            <xm:f>Report_Est_PL!$B$3="M USD"</xm:f>
            <x14:dxf>
              <numFmt numFmtId="183" formatCode="#,##0,,_);\(#,##0,,\);&quot; - &quot;;@_)"/>
            </x14:dxf>
          </x14:cfRule>
          <xm:sqref>I12</xm:sqref>
        </x14:conditionalFormatting>
        <x14:conditionalFormatting xmlns:xm="http://schemas.microsoft.com/office/excel/2006/main">
          <x14:cfRule type="expression" priority="140" stopIfTrue="1" id="{7D05C90B-6421-4FBE-9406-1AA9506AAE18}">
            <xm:f>Report_Est_PL!$B$3="M USD"</xm:f>
            <x14:dxf>
              <numFmt numFmtId="183" formatCode="#,##0,,_);\(#,##0,,\);&quot; - &quot;;@_)"/>
            </x14:dxf>
          </x14:cfRule>
          <xm:sqref>J12</xm:sqref>
        </x14:conditionalFormatting>
        <x14:conditionalFormatting xmlns:xm="http://schemas.microsoft.com/office/excel/2006/main">
          <x14:cfRule type="expression" priority="139" stopIfTrue="1" id="{249D8776-9DB8-452F-91A0-ACF5BA79BB99}">
            <xm:f>Report_Est_PL!$B$3="M USD"</xm:f>
            <x14:dxf>
              <numFmt numFmtId="183" formatCode="#,##0,,_);\(#,##0,,\);&quot; - &quot;;@_)"/>
            </x14:dxf>
          </x14:cfRule>
          <xm:sqref>K12</xm:sqref>
        </x14:conditionalFormatting>
        <x14:conditionalFormatting xmlns:xm="http://schemas.microsoft.com/office/excel/2006/main">
          <x14:cfRule type="expression" priority="138" stopIfTrue="1" id="{4ECB270E-0C24-48EC-A256-AE59F89E6C96}">
            <xm:f>Report_Est_PL!$B$3="M USD"</xm:f>
            <x14:dxf>
              <numFmt numFmtId="183" formatCode="#,##0,,_);\(#,##0,,\);&quot; - &quot;;@_)"/>
            </x14:dxf>
          </x14:cfRule>
          <xm:sqref>F13</xm:sqref>
        </x14:conditionalFormatting>
        <x14:conditionalFormatting xmlns:xm="http://schemas.microsoft.com/office/excel/2006/main">
          <x14:cfRule type="expression" priority="137" stopIfTrue="1" id="{C1409CEE-E4C1-4853-850B-4F4B372DBA14}">
            <xm:f>Report_Est_PL!$B$3="M USD"</xm:f>
            <x14:dxf>
              <numFmt numFmtId="183" formatCode="#,##0,,_);\(#,##0,,\);&quot; - &quot;;@_)"/>
            </x14:dxf>
          </x14:cfRule>
          <xm:sqref>G13</xm:sqref>
        </x14:conditionalFormatting>
        <x14:conditionalFormatting xmlns:xm="http://schemas.microsoft.com/office/excel/2006/main">
          <x14:cfRule type="expression" priority="136" stopIfTrue="1" id="{4D2E5E80-48BC-49C2-B0C2-939DF5C7D0B7}">
            <xm:f>Report_Est_PL!$B$3="M USD"</xm:f>
            <x14:dxf>
              <numFmt numFmtId="183" formatCode="#,##0,,_);\(#,##0,,\);&quot; - &quot;;@_)"/>
            </x14:dxf>
          </x14:cfRule>
          <xm:sqref>H13</xm:sqref>
        </x14:conditionalFormatting>
        <x14:conditionalFormatting xmlns:xm="http://schemas.microsoft.com/office/excel/2006/main">
          <x14:cfRule type="expression" priority="135" stopIfTrue="1" id="{52BCB209-3C97-470F-A417-20DC52776750}">
            <xm:f>Report_Est_PL!$B$3="M USD"</xm:f>
            <x14:dxf>
              <numFmt numFmtId="183" formatCode="#,##0,,_);\(#,##0,,\);&quot; - &quot;;@_)"/>
            </x14:dxf>
          </x14:cfRule>
          <xm:sqref>I13</xm:sqref>
        </x14:conditionalFormatting>
        <x14:conditionalFormatting xmlns:xm="http://schemas.microsoft.com/office/excel/2006/main">
          <x14:cfRule type="expression" priority="134" stopIfTrue="1" id="{C9ADF5A8-BFCD-4ABF-894D-FD840DEA4030}">
            <xm:f>Report_Est_PL!$B$3="M USD"</xm:f>
            <x14:dxf>
              <numFmt numFmtId="183" formatCode="#,##0,,_);\(#,##0,,\);&quot; - &quot;;@_)"/>
            </x14:dxf>
          </x14:cfRule>
          <xm:sqref>J13</xm:sqref>
        </x14:conditionalFormatting>
        <x14:conditionalFormatting xmlns:xm="http://schemas.microsoft.com/office/excel/2006/main">
          <x14:cfRule type="expression" priority="133" stopIfTrue="1" id="{670408C2-AA1D-45A1-B803-E3CFE0B87DAC}">
            <xm:f>Report_Est_PL!$B$3="M USD"</xm:f>
            <x14:dxf>
              <numFmt numFmtId="183" formatCode="#,##0,,_);\(#,##0,,\);&quot; - &quot;;@_)"/>
            </x14:dxf>
          </x14:cfRule>
          <xm:sqref>K13</xm:sqref>
        </x14:conditionalFormatting>
        <x14:conditionalFormatting xmlns:xm="http://schemas.microsoft.com/office/excel/2006/main">
          <x14:cfRule type="expression" priority="132" stopIfTrue="1" id="{0DA06708-1A99-4D69-AD0C-DD7EACE42851}">
            <xm:f>Report_Est_PL!$B$3="M USD"</xm:f>
            <x14:dxf>
              <numFmt numFmtId="183" formatCode="#,##0,,_);\(#,##0,,\);&quot; - &quot;;@_)"/>
            </x14:dxf>
          </x14:cfRule>
          <xm:sqref>F14</xm:sqref>
        </x14:conditionalFormatting>
        <x14:conditionalFormatting xmlns:xm="http://schemas.microsoft.com/office/excel/2006/main">
          <x14:cfRule type="expression" priority="131" stopIfTrue="1" id="{996CF8E7-9884-40BC-B0F7-00970C281322}">
            <xm:f>Report_Est_PL!$B$3="M USD"</xm:f>
            <x14:dxf>
              <numFmt numFmtId="183" formatCode="#,##0,,_);\(#,##0,,\);&quot; - &quot;;@_)"/>
            </x14:dxf>
          </x14:cfRule>
          <xm:sqref>G14</xm:sqref>
        </x14:conditionalFormatting>
        <x14:conditionalFormatting xmlns:xm="http://schemas.microsoft.com/office/excel/2006/main">
          <x14:cfRule type="expression" priority="130" stopIfTrue="1" id="{8F3282A8-77C5-4031-AFD1-46DA9FDC3F66}">
            <xm:f>Report_Est_PL!$B$3="M USD"</xm:f>
            <x14:dxf>
              <numFmt numFmtId="183" formatCode="#,##0,,_);\(#,##0,,\);&quot; - &quot;;@_)"/>
            </x14:dxf>
          </x14:cfRule>
          <xm:sqref>H14</xm:sqref>
        </x14:conditionalFormatting>
        <x14:conditionalFormatting xmlns:xm="http://schemas.microsoft.com/office/excel/2006/main">
          <x14:cfRule type="expression" priority="129" stopIfTrue="1" id="{B70EF9FF-C596-4D6F-A4CF-CB93D0270D9A}">
            <xm:f>Report_Est_PL!$B$3="M USD"</xm:f>
            <x14:dxf>
              <numFmt numFmtId="183" formatCode="#,##0,,_);\(#,##0,,\);&quot; - &quot;;@_)"/>
            </x14:dxf>
          </x14:cfRule>
          <xm:sqref>I14</xm:sqref>
        </x14:conditionalFormatting>
        <x14:conditionalFormatting xmlns:xm="http://schemas.microsoft.com/office/excel/2006/main">
          <x14:cfRule type="expression" priority="128" stopIfTrue="1" id="{B86F9281-0220-4B56-B629-57E5AF049876}">
            <xm:f>Report_Est_PL!$B$3="M USD"</xm:f>
            <x14:dxf>
              <numFmt numFmtId="183" formatCode="#,##0,,_);\(#,##0,,\);&quot; - &quot;;@_)"/>
            </x14:dxf>
          </x14:cfRule>
          <xm:sqref>J14</xm:sqref>
        </x14:conditionalFormatting>
        <x14:conditionalFormatting xmlns:xm="http://schemas.microsoft.com/office/excel/2006/main">
          <x14:cfRule type="expression" priority="127" stopIfTrue="1" id="{9C9AB581-3CF9-4E25-BF79-FF16F3948719}">
            <xm:f>Report_Est_PL!$B$3="M USD"</xm:f>
            <x14:dxf>
              <numFmt numFmtId="183" formatCode="#,##0,,_);\(#,##0,,\);&quot; - &quot;;@_)"/>
            </x14:dxf>
          </x14:cfRule>
          <xm:sqref>K14</xm:sqref>
        </x14:conditionalFormatting>
        <x14:conditionalFormatting xmlns:xm="http://schemas.microsoft.com/office/excel/2006/main">
          <x14:cfRule type="expression" priority="126" stopIfTrue="1" id="{537D8F4E-A6BF-4562-8CA0-59686D0FA63D}">
            <xm:f>Report_Est_PL!$B$3="M USD"</xm:f>
            <x14:dxf>
              <numFmt numFmtId="183" formatCode="#,##0,,_);\(#,##0,,\);&quot; - &quot;;@_)"/>
            </x14:dxf>
          </x14:cfRule>
          <xm:sqref>F15</xm:sqref>
        </x14:conditionalFormatting>
        <x14:conditionalFormatting xmlns:xm="http://schemas.microsoft.com/office/excel/2006/main">
          <x14:cfRule type="expression" priority="125" stopIfTrue="1" id="{B047BDA9-9014-4298-BB9F-3007C3FCF8EC}">
            <xm:f>Report_Est_PL!$B$3="M USD"</xm:f>
            <x14:dxf>
              <numFmt numFmtId="183" formatCode="#,##0,,_);\(#,##0,,\);&quot; - &quot;;@_)"/>
            </x14:dxf>
          </x14:cfRule>
          <xm:sqref>G15</xm:sqref>
        </x14:conditionalFormatting>
        <x14:conditionalFormatting xmlns:xm="http://schemas.microsoft.com/office/excel/2006/main">
          <x14:cfRule type="expression" priority="124" stopIfTrue="1" id="{7C7BB513-46C2-40ED-AB1A-EC3F728EC976}">
            <xm:f>Report_Est_PL!$B$3="M USD"</xm:f>
            <x14:dxf>
              <numFmt numFmtId="183" formatCode="#,##0,,_);\(#,##0,,\);&quot; - &quot;;@_)"/>
            </x14:dxf>
          </x14:cfRule>
          <xm:sqref>H15</xm:sqref>
        </x14:conditionalFormatting>
        <x14:conditionalFormatting xmlns:xm="http://schemas.microsoft.com/office/excel/2006/main">
          <x14:cfRule type="expression" priority="123" stopIfTrue="1" id="{ABAF1C0E-52F0-4832-B719-EC44799FD8A4}">
            <xm:f>Report_Est_PL!$B$3="M USD"</xm:f>
            <x14:dxf>
              <numFmt numFmtId="183" formatCode="#,##0,,_);\(#,##0,,\);&quot; - &quot;;@_)"/>
            </x14:dxf>
          </x14:cfRule>
          <xm:sqref>I15</xm:sqref>
        </x14:conditionalFormatting>
        <x14:conditionalFormatting xmlns:xm="http://schemas.microsoft.com/office/excel/2006/main">
          <x14:cfRule type="expression" priority="122" stopIfTrue="1" id="{2105A367-2D9D-46FE-9A51-13DC06857273}">
            <xm:f>Report_Est_PL!$B$3="M USD"</xm:f>
            <x14:dxf>
              <numFmt numFmtId="183" formatCode="#,##0,,_);\(#,##0,,\);&quot; - &quot;;@_)"/>
            </x14:dxf>
          </x14:cfRule>
          <xm:sqref>J15</xm:sqref>
        </x14:conditionalFormatting>
        <x14:conditionalFormatting xmlns:xm="http://schemas.microsoft.com/office/excel/2006/main">
          <x14:cfRule type="expression" priority="121" stopIfTrue="1" id="{0C55C900-04AF-42CC-969A-FBD27096555B}">
            <xm:f>Report_Est_PL!$B$3="M USD"</xm:f>
            <x14:dxf>
              <numFmt numFmtId="183" formatCode="#,##0,,_);\(#,##0,,\);&quot; - &quot;;@_)"/>
            </x14:dxf>
          </x14:cfRule>
          <xm:sqref>K15</xm:sqref>
        </x14:conditionalFormatting>
        <x14:conditionalFormatting xmlns:xm="http://schemas.microsoft.com/office/excel/2006/main">
          <x14:cfRule type="expression" priority="120" stopIfTrue="1" id="{4D20C59A-9599-43E5-9644-4BC2E35E9BB3}">
            <xm:f>Report_Est_PL!$B$3="M USD"</xm:f>
            <x14:dxf>
              <numFmt numFmtId="183" formatCode="#,##0,,_);\(#,##0,,\);&quot; - &quot;;@_)"/>
            </x14:dxf>
          </x14:cfRule>
          <xm:sqref>F16</xm:sqref>
        </x14:conditionalFormatting>
        <x14:conditionalFormatting xmlns:xm="http://schemas.microsoft.com/office/excel/2006/main">
          <x14:cfRule type="expression" priority="119" stopIfTrue="1" id="{837AE94B-18A8-42D9-ACEB-B3351CF0BDBD}">
            <xm:f>Report_Est_PL!$B$3="M USD"</xm:f>
            <x14:dxf>
              <numFmt numFmtId="183" formatCode="#,##0,,_);\(#,##0,,\);&quot; - &quot;;@_)"/>
            </x14:dxf>
          </x14:cfRule>
          <xm:sqref>G16</xm:sqref>
        </x14:conditionalFormatting>
        <x14:conditionalFormatting xmlns:xm="http://schemas.microsoft.com/office/excel/2006/main">
          <x14:cfRule type="expression" priority="118" stopIfTrue="1" id="{16F4D0DE-CF05-47A3-A006-64684E7336FB}">
            <xm:f>Report_Est_PL!$B$3="M USD"</xm:f>
            <x14:dxf>
              <numFmt numFmtId="183" formatCode="#,##0,,_);\(#,##0,,\);&quot; - &quot;;@_)"/>
            </x14:dxf>
          </x14:cfRule>
          <xm:sqref>H16</xm:sqref>
        </x14:conditionalFormatting>
        <x14:conditionalFormatting xmlns:xm="http://schemas.microsoft.com/office/excel/2006/main">
          <x14:cfRule type="expression" priority="117" stopIfTrue="1" id="{BB3546F8-01EC-4979-AA1E-C41BBD49BAA4}">
            <xm:f>Report_Est_PL!$B$3="M USD"</xm:f>
            <x14:dxf>
              <numFmt numFmtId="183" formatCode="#,##0,,_);\(#,##0,,\);&quot; - &quot;;@_)"/>
            </x14:dxf>
          </x14:cfRule>
          <xm:sqref>I16</xm:sqref>
        </x14:conditionalFormatting>
        <x14:conditionalFormatting xmlns:xm="http://schemas.microsoft.com/office/excel/2006/main">
          <x14:cfRule type="expression" priority="116" stopIfTrue="1" id="{65EE4CB8-B61F-409F-8379-96395B6E5774}">
            <xm:f>Report_Est_PL!$B$3="M USD"</xm:f>
            <x14:dxf>
              <numFmt numFmtId="183" formatCode="#,##0,,_);\(#,##0,,\);&quot; - &quot;;@_)"/>
            </x14:dxf>
          </x14:cfRule>
          <xm:sqref>J16</xm:sqref>
        </x14:conditionalFormatting>
        <x14:conditionalFormatting xmlns:xm="http://schemas.microsoft.com/office/excel/2006/main">
          <x14:cfRule type="expression" priority="115" stopIfTrue="1" id="{F6562317-87D9-46B6-B67F-C6DCFCFACEFB}">
            <xm:f>Report_Est_PL!$B$3="M USD"</xm:f>
            <x14:dxf>
              <numFmt numFmtId="183" formatCode="#,##0,,_);\(#,##0,,\);&quot; - &quot;;@_)"/>
            </x14:dxf>
          </x14:cfRule>
          <xm:sqref>K16</xm:sqref>
        </x14:conditionalFormatting>
        <x14:conditionalFormatting xmlns:xm="http://schemas.microsoft.com/office/excel/2006/main">
          <x14:cfRule type="expression" priority="114" stopIfTrue="1" id="{09D6539F-7C3A-40A6-9EBE-E28802072A71}">
            <xm:f>Report_Est_PL!$B$3="M USD"</xm:f>
            <x14:dxf>
              <numFmt numFmtId="183" formatCode="#,##0,,_);\(#,##0,,\);&quot; - &quot;;@_)"/>
            </x14:dxf>
          </x14:cfRule>
          <xm:sqref>F17</xm:sqref>
        </x14:conditionalFormatting>
        <x14:conditionalFormatting xmlns:xm="http://schemas.microsoft.com/office/excel/2006/main">
          <x14:cfRule type="expression" priority="113" stopIfTrue="1" id="{B452A37E-187C-46C2-B4EE-583EAABA0E97}">
            <xm:f>Report_Est_PL!$B$3="M USD"</xm:f>
            <x14:dxf>
              <numFmt numFmtId="183" formatCode="#,##0,,_);\(#,##0,,\);&quot; - &quot;;@_)"/>
            </x14:dxf>
          </x14:cfRule>
          <xm:sqref>G17</xm:sqref>
        </x14:conditionalFormatting>
        <x14:conditionalFormatting xmlns:xm="http://schemas.microsoft.com/office/excel/2006/main">
          <x14:cfRule type="expression" priority="112" stopIfTrue="1" id="{DB150A52-CAB8-44F9-9F78-E69A2759B61E}">
            <xm:f>Report_Est_PL!$B$3="M USD"</xm:f>
            <x14:dxf>
              <numFmt numFmtId="183" formatCode="#,##0,,_);\(#,##0,,\);&quot; - &quot;;@_)"/>
            </x14:dxf>
          </x14:cfRule>
          <xm:sqref>H17</xm:sqref>
        </x14:conditionalFormatting>
        <x14:conditionalFormatting xmlns:xm="http://schemas.microsoft.com/office/excel/2006/main">
          <x14:cfRule type="expression" priority="111" stopIfTrue="1" id="{69457730-1A0A-433D-B4C5-F22A52D1695F}">
            <xm:f>Report_Est_PL!$B$3="M USD"</xm:f>
            <x14:dxf>
              <numFmt numFmtId="183" formatCode="#,##0,,_);\(#,##0,,\);&quot; - &quot;;@_)"/>
            </x14:dxf>
          </x14:cfRule>
          <xm:sqref>I17</xm:sqref>
        </x14:conditionalFormatting>
        <x14:conditionalFormatting xmlns:xm="http://schemas.microsoft.com/office/excel/2006/main">
          <x14:cfRule type="expression" priority="110" stopIfTrue="1" id="{7DBF3857-1126-4AC3-A798-DD257D96BCD1}">
            <xm:f>Report_Est_PL!$B$3="M USD"</xm:f>
            <x14:dxf>
              <numFmt numFmtId="183" formatCode="#,##0,,_);\(#,##0,,\);&quot; - &quot;;@_)"/>
            </x14:dxf>
          </x14:cfRule>
          <xm:sqref>J17</xm:sqref>
        </x14:conditionalFormatting>
        <x14:conditionalFormatting xmlns:xm="http://schemas.microsoft.com/office/excel/2006/main">
          <x14:cfRule type="expression" priority="109" stopIfTrue="1" id="{E6DAEAD2-80B4-4B19-9D80-B5D3FD720FF9}">
            <xm:f>Report_Est_PL!$B$3="M USD"</xm:f>
            <x14:dxf>
              <numFmt numFmtId="183" formatCode="#,##0,,_);\(#,##0,,\);&quot; - &quot;;@_)"/>
            </x14:dxf>
          </x14:cfRule>
          <xm:sqref>K17</xm:sqref>
        </x14:conditionalFormatting>
        <x14:conditionalFormatting xmlns:xm="http://schemas.microsoft.com/office/excel/2006/main">
          <x14:cfRule type="expression" priority="108" stopIfTrue="1" id="{50BC8300-DFAB-468E-BA3B-2C106904BFC8}">
            <xm:f>Report_Est_PL!$B$3="M USD"</xm:f>
            <x14:dxf>
              <numFmt numFmtId="183" formatCode="#,##0,,_);\(#,##0,,\);&quot; - &quot;;@_)"/>
            </x14:dxf>
          </x14:cfRule>
          <xm:sqref>F18</xm:sqref>
        </x14:conditionalFormatting>
        <x14:conditionalFormatting xmlns:xm="http://schemas.microsoft.com/office/excel/2006/main">
          <x14:cfRule type="expression" priority="107" stopIfTrue="1" id="{121750C4-79FB-4A4A-8742-789EB573D1BE}">
            <xm:f>Report_Est_PL!$B$3="M USD"</xm:f>
            <x14:dxf>
              <numFmt numFmtId="183" formatCode="#,##0,,_);\(#,##0,,\);&quot; - &quot;;@_)"/>
            </x14:dxf>
          </x14:cfRule>
          <xm:sqref>G18</xm:sqref>
        </x14:conditionalFormatting>
        <x14:conditionalFormatting xmlns:xm="http://schemas.microsoft.com/office/excel/2006/main">
          <x14:cfRule type="expression" priority="106" stopIfTrue="1" id="{6995925E-83FF-4D42-BD1C-95D3FF4CF5A6}">
            <xm:f>Report_Est_PL!$B$3="M USD"</xm:f>
            <x14:dxf>
              <numFmt numFmtId="183" formatCode="#,##0,,_);\(#,##0,,\);&quot; - &quot;;@_)"/>
            </x14:dxf>
          </x14:cfRule>
          <xm:sqref>H18</xm:sqref>
        </x14:conditionalFormatting>
        <x14:conditionalFormatting xmlns:xm="http://schemas.microsoft.com/office/excel/2006/main">
          <x14:cfRule type="expression" priority="105" stopIfTrue="1" id="{23E95A6A-6678-4790-8EB4-05B3B56ABBD5}">
            <xm:f>Report_Est_PL!$B$3="M USD"</xm:f>
            <x14:dxf>
              <numFmt numFmtId="183" formatCode="#,##0,,_);\(#,##0,,\);&quot; - &quot;;@_)"/>
            </x14:dxf>
          </x14:cfRule>
          <xm:sqref>I18</xm:sqref>
        </x14:conditionalFormatting>
        <x14:conditionalFormatting xmlns:xm="http://schemas.microsoft.com/office/excel/2006/main">
          <x14:cfRule type="expression" priority="104" stopIfTrue="1" id="{04CB94CC-BC5F-4D63-B7BC-8CD1D3F4ABE4}">
            <xm:f>Report_Est_PL!$B$3="M USD"</xm:f>
            <x14:dxf>
              <numFmt numFmtId="183" formatCode="#,##0,,_);\(#,##0,,\);&quot; - &quot;;@_)"/>
            </x14:dxf>
          </x14:cfRule>
          <xm:sqref>J18</xm:sqref>
        </x14:conditionalFormatting>
        <x14:conditionalFormatting xmlns:xm="http://schemas.microsoft.com/office/excel/2006/main">
          <x14:cfRule type="expression" priority="103" stopIfTrue="1" id="{DD0952B7-05B6-4194-8295-86F86B3B2BEF}">
            <xm:f>Report_Est_PL!$B$3="M USD"</xm:f>
            <x14:dxf>
              <numFmt numFmtId="183" formatCode="#,##0,,_);\(#,##0,,\);&quot; - &quot;;@_)"/>
            </x14:dxf>
          </x14:cfRule>
          <xm:sqref>K18</xm:sqref>
        </x14:conditionalFormatting>
        <x14:conditionalFormatting xmlns:xm="http://schemas.microsoft.com/office/excel/2006/main">
          <x14:cfRule type="expression" priority="102" stopIfTrue="1" id="{D7AFC2A0-829B-44D5-9AA9-C7F753B90492}">
            <xm:f>Report_Est_PL!$B$3="M USD"</xm:f>
            <x14:dxf>
              <numFmt numFmtId="183" formatCode="#,##0,,_);\(#,##0,,\);&quot; - &quot;;@_)"/>
            </x14:dxf>
          </x14:cfRule>
          <xm:sqref>F19</xm:sqref>
        </x14:conditionalFormatting>
        <x14:conditionalFormatting xmlns:xm="http://schemas.microsoft.com/office/excel/2006/main">
          <x14:cfRule type="expression" priority="101" stopIfTrue="1" id="{8DFA8289-DDD0-4646-8389-22FF56F9B0B7}">
            <xm:f>Report_Est_PL!$B$3="M USD"</xm:f>
            <x14:dxf>
              <numFmt numFmtId="183" formatCode="#,##0,,_);\(#,##0,,\);&quot; - &quot;;@_)"/>
            </x14:dxf>
          </x14:cfRule>
          <xm:sqref>G19</xm:sqref>
        </x14:conditionalFormatting>
        <x14:conditionalFormatting xmlns:xm="http://schemas.microsoft.com/office/excel/2006/main">
          <x14:cfRule type="expression" priority="100" stopIfTrue="1" id="{175BF696-8E62-4712-A6A1-8BEC9B87CB60}">
            <xm:f>Report_Est_PL!$B$3="M USD"</xm:f>
            <x14:dxf>
              <numFmt numFmtId="183" formatCode="#,##0,,_);\(#,##0,,\);&quot; - &quot;;@_)"/>
            </x14:dxf>
          </x14:cfRule>
          <xm:sqref>H19</xm:sqref>
        </x14:conditionalFormatting>
        <x14:conditionalFormatting xmlns:xm="http://schemas.microsoft.com/office/excel/2006/main">
          <x14:cfRule type="expression" priority="99" stopIfTrue="1" id="{A01EEC6A-B44F-433E-994D-DED463E0C584}">
            <xm:f>Report_Est_PL!$B$3="M USD"</xm:f>
            <x14:dxf>
              <numFmt numFmtId="183" formatCode="#,##0,,_);\(#,##0,,\);&quot; - &quot;;@_)"/>
            </x14:dxf>
          </x14:cfRule>
          <xm:sqref>I19</xm:sqref>
        </x14:conditionalFormatting>
        <x14:conditionalFormatting xmlns:xm="http://schemas.microsoft.com/office/excel/2006/main">
          <x14:cfRule type="expression" priority="98" stopIfTrue="1" id="{76D105F0-2503-48C9-A2EF-B323D51E3F04}">
            <xm:f>Report_Est_PL!$B$3="M USD"</xm:f>
            <x14:dxf>
              <numFmt numFmtId="183" formatCode="#,##0,,_);\(#,##0,,\);&quot; - &quot;;@_)"/>
            </x14:dxf>
          </x14:cfRule>
          <xm:sqref>J19</xm:sqref>
        </x14:conditionalFormatting>
        <x14:conditionalFormatting xmlns:xm="http://schemas.microsoft.com/office/excel/2006/main">
          <x14:cfRule type="expression" priority="97" stopIfTrue="1" id="{E6FDE214-D2BA-4FC6-A3C3-47759C10B1D7}">
            <xm:f>Report_Est_PL!$B$3="M USD"</xm:f>
            <x14:dxf>
              <numFmt numFmtId="183" formatCode="#,##0,,_);\(#,##0,,\);&quot; - &quot;;@_)"/>
            </x14:dxf>
          </x14:cfRule>
          <xm:sqref>K19</xm:sqref>
        </x14:conditionalFormatting>
        <x14:conditionalFormatting xmlns:xm="http://schemas.microsoft.com/office/excel/2006/main">
          <x14:cfRule type="expression" priority="96" stopIfTrue="1" id="{905CBE5B-F904-460C-95C1-59C5676A5F7B}">
            <xm:f>Report_Est_PL!$B$3="M USD"</xm:f>
            <x14:dxf>
              <numFmt numFmtId="183" formatCode="#,##0,,_);\(#,##0,,\);&quot; - &quot;;@_)"/>
            </x14:dxf>
          </x14:cfRule>
          <xm:sqref>F20</xm:sqref>
        </x14:conditionalFormatting>
        <x14:conditionalFormatting xmlns:xm="http://schemas.microsoft.com/office/excel/2006/main">
          <x14:cfRule type="expression" priority="95" stopIfTrue="1" id="{74D4FA39-A896-4B69-8B2D-C98E28BA879E}">
            <xm:f>Report_Est_PL!$B$3="M USD"</xm:f>
            <x14:dxf>
              <numFmt numFmtId="183" formatCode="#,##0,,_);\(#,##0,,\);&quot; - &quot;;@_)"/>
            </x14:dxf>
          </x14:cfRule>
          <xm:sqref>G20</xm:sqref>
        </x14:conditionalFormatting>
        <x14:conditionalFormatting xmlns:xm="http://schemas.microsoft.com/office/excel/2006/main">
          <x14:cfRule type="expression" priority="94" stopIfTrue="1" id="{9F225C76-2929-4A01-B550-18E6B55B6BE1}">
            <xm:f>Report_Est_PL!$B$3="M USD"</xm:f>
            <x14:dxf>
              <numFmt numFmtId="183" formatCode="#,##0,,_);\(#,##0,,\);&quot; - &quot;;@_)"/>
            </x14:dxf>
          </x14:cfRule>
          <xm:sqref>H20</xm:sqref>
        </x14:conditionalFormatting>
        <x14:conditionalFormatting xmlns:xm="http://schemas.microsoft.com/office/excel/2006/main">
          <x14:cfRule type="expression" priority="93" stopIfTrue="1" id="{C4D8FB51-9673-402C-8BE1-796408EE142E}">
            <xm:f>Report_Est_PL!$B$3="M USD"</xm:f>
            <x14:dxf>
              <numFmt numFmtId="183" formatCode="#,##0,,_);\(#,##0,,\);&quot; - &quot;;@_)"/>
            </x14:dxf>
          </x14:cfRule>
          <xm:sqref>I20</xm:sqref>
        </x14:conditionalFormatting>
        <x14:conditionalFormatting xmlns:xm="http://schemas.microsoft.com/office/excel/2006/main">
          <x14:cfRule type="expression" priority="92" stopIfTrue="1" id="{BD57132A-84EB-47EB-822D-DC9B5704130C}">
            <xm:f>Report_Est_PL!$B$3="M USD"</xm:f>
            <x14:dxf>
              <numFmt numFmtId="183" formatCode="#,##0,,_);\(#,##0,,\);&quot; - &quot;;@_)"/>
            </x14:dxf>
          </x14:cfRule>
          <xm:sqref>J20</xm:sqref>
        </x14:conditionalFormatting>
        <x14:conditionalFormatting xmlns:xm="http://schemas.microsoft.com/office/excel/2006/main">
          <x14:cfRule type="expression" priority="91" stopIfTrue="1" id="{1B6DC661-2688-4D7C-BB66-21953A7CA37C}">
            <xm:f>Report_Est_PL!$B$3="M USD"</xm:f>
            <x14:dxf>
              <numFmt numFmtId="183" formatCode="#,##0,,_);\(#,##0,,\);&quot; - &quot;;@_)"/>
            </x14:dxf>
          </x14:cfRule>
          <xm:sqref>K20</xm:sqref>
        </x14:conditionalFormatting>
        <x14:conditionalFormatting xmlns:xm="http://schemas.microsoft.com/office/excel/2006/main">
          <x14:cfRule type="expression" priority="90" stopIfTrue="1" id="{8A6D6822-E5F7-4465-BD4C-FFF3A14546FA}">
            <xm:f>Report_Est_PL!$B$3="M USD"</xm:f>
            <x14:dxf>
              <numFmt numFmtId="183" formatCode="#,##0,,_);\(#,##0,,\);&quot; - &quot;;@_)"/>
            </x14:dxf>
          </x14:cfRule>
          <xm:sqref>F21</xm:sqref>
        </x14:conditionalFormatting>
        <x14:conditionalFormatting xmlns:xm="http://schemas.microsoft.com/office/excel/2006/main">
          <x14:cfRule type="expression" priority="89" stopIfTrue="1" id="{E08CF358-120D-4D07-8017-924184960D80}">
            <xm:f>Report_Est_PL!$B$3="M USD"</xm:f>
            <x14:dxf>
              <numFmt numFmtId="183" formatCode="#,##0,,_);\(#,##0,,\);&quot; - &quot;;@_)"/>
            </x14:dxf>
          </x14:cfRule>
          <xm:sqref>G21</xm:sqref>
        </x14:conditionalFormatting>
        <x14:conditionalFormatting xmlns:xm="http://schemas.microsoft.com/office/excel/2006/main">
          <x14:cfRule type="expression" priority="88" stopIfTrue="1" id="{1D8A358C-1E75-4953-AFBD-B19EA0A6DAC3}">
            <xm:f>Report_Est_PL!$B$3="M USD"</xm:f>
            <x14:dxf>
              <numFmt numFmtId="183" formatCode="#,##0,,_);\(#,##0,,\);&quot; - &quot;;@_)"/>
            </x14:dxf>
          </x14:cfRule>
          <xm:sqref>H21</xm:sqref>
        </x14:conditionalFormatting>
        <x14:conditionalFormatting xmlns:xm="http://schemas.microsoft.com/office/excel/2006/main">
          <x14:cfRule type="expression" priority="87" stopIfTrue="1" id="{F320A0BF-BE09-4BC0-9E7D-44C10164ABAB}">
            <xm:f>Report_Est_PL!$B$3="M USD"</xm:f>
            <x14:dxf>
              <numFmt numFmtId="183" formatCode="#,##0,,_);\(#,##0,,\);&quot; - &quot;;@_)"/>
            </x14:dxf>
          </x14:cfRule>
          <xm:sqref>I21</xm:sqref>
        </x14:conditionalFormatting>
        <x14:conditionalFormatting xmlns:xm="http://schemas.microsoft.com/office/excel/2006/main">
          <x14:cfRule type="expression" priority="86" stopIfTrue="1" id="{C9B9082A-97FD-4233-A609-3BE66648866A}">
            <xm:f>Report_Est_PL!$B$3="M USD"</xm:f>
            <x14:dxf>
              <numFmt numFmtId="183" formatCode="#,##0,,_);\(#,##0,,\);&quot; - &quot;;@_)"/>
            </x14:dxf>
          </x14:cfRule>
          <xm:sqref>J21</xm:sqref>
        </x14:conditionalFormatting>
        <x14:conditionalFormatting xmlns:xm="http://schemas.microsoft.com/office/excel/2006/main">
          <x14:cfRule type="expression" priority="85" stopIfTrue="1" id="{58201C58-346F-4A09-B370-461BE8BDE323}">
            <xm:f>Report_Est_PL!$B$3="M USD"</xm:f>
            <x14:dxf>
              <numFmt numFmtId="183" formatCode="#,##0,,_);\(#,##0,,\);&quot; - &quot;;@_)"/>
            </x14:dxf>
          </x14:cfRule>
          <xm:sqref>K21</xm:sqref>
        </x14:conditionalFormatting>
        <x14:conditionalFormatting xmlns:xm="http://schemas.microsoft.com/office/excel/2006/main">
          <x14:cfRule type="expression" priority="84" stopIfTrue="1" id="{7A987B59-8F09-4C09-8E2B-046FE5B7CA27}">
            <xm:f>Report_Est_PL!$B$3="M USD"</xm:f>
            <x14:dxf>
              <numFmt numFmtId="183" formatCode="#,##0,,_);\(#,##0,,\);&quot; - &quot;;@_)"/>
            </x14:dxf>
          </x14:cfRule>
          <xm:sqref>F22</xm:sqref>
        </x14:conditionalFormatting>
        <x14:conditionalFormatting xmlns:xm="http://schemas.microsoft.com/office/excel/2006/main">
          <x14:cfRule type="expression" priority="83" stopIfTrue="1" id="{3AF42336-E507-45F2-92CD-C55F9E99AEC4}">
            <xm:f>Report_Est_PL!$B$3="M USD"</xm:f>
            <x14:dxf>
              <numFmt numFmtId="183" formatCode="#,##0,,_);\(#,##0,,\);&quot; - &quot;;@_)"/>
            </x14:dxf>
          </x14:cfRule>
          <xm:sqref>G22</xm:sqref>
        </x14:conditionalFormatting>
        <x14:conditionalFormatting xmlns:xm="http://schemas.microsoft.com/office/excel/2006/main">
          <x14:cfRule type="expression" priority="82" stopIfTrue="1" id="{904C7CA4-0300-4C98-A040-83B099505533}">
            <xm:f>Report_Est_PL!$B$3="M USD"</xm:f>
            <x14:dxf>
              <numFmt numFmtId="183" formatCode="#,##0,,_);\(#,##0,,\);&quot; - &quot;;@_)"/>
            </x14:dxf>
          </x14:cfRule>
          <xm:sqref>H22</xm:sqref>
        </x14:conditionalFormatting>
        <x14:conditionalFormatting xmlns:xm="http://schemas.microsoft.com/office/excel/2006/main">
          <x14:cfRule type="expression" priority="81" stopIfTrue="1" id="{CA1CD284-B174-40DE-BBF1-2BF64C80384D}">
            <xm:f>Report_Est_PL!$B$3="M USD"</xm:f>
            <x14:dxf>
              <numFmt numFmtId="183" formatCode="#,##0,,_);\(#,##0,,\);&quot; - &quot;;@_)"/>
            </x14:dxf>
          </x14:cfRule>
          <xm:sqref>I22</xm:sqref>
        </x14:conditionalFormatting>
        <x14:conditionalFormatting xmlns:xm="http://schemas.microsoft.com/office/excel/2006/main">
          <x14:cfRule type="expression" priority="80" stopIfTrue="1" id="{583817E8-BF31-4691-9472-B424E756FEA8}">
            <xm:f>Report_Est_PL!$B$3="M USD"</xm:f>
            <x14:dxf>
              <numFmt numFmtId="183" formatCode="#,##0,,_);\(#,##0,,\);&quot; - &quot;;@_)"/>
            </x14:dxf>
          </x14:cfRule>
          <xm:sqref>J22</xm:sqref>
        </x14:conditionalFormatting>
        <x14:conditionalFormatting xmlns:xm="http://schemas.microsoft.com/office/excel/2006/main">
          <x14:cfRule type="expression" priority="79" stopIfTrue="1" id="{9B8C6366-7919-4726-978A-2F33DD4507B1}">
            <xm:f>Report_Est_PL!$B$3="M USD"</xm:f>
            <x14:dxf>
              <numFmt numFmtId="183" formatCode="#,##0,,_);\(#,##0,,\);&quot; - &quot;;@_)"/>
            </x14:dxf>
          </x14:cfRule>
          <xm:sqref>K22</xm:sqref>
        </x14:conditionalFormatting>
        <x14:conditionalFormatting xmlns:xm="http://schemas.microsoft.com/office/excel/2006/main">
          <x14:cfRule type="expression" priority="78" stopIfTrue="1" id="{9C85F122-8C34-446E-8799-983CF585F101}">
            <xm:f>Report_Est_PL!$B$3="M USD"</xm:f>
            <x14:dxf>
              <numFmt numFmtId="183" formatCode="#,##0,,_);\(#,##0,,\);&quot; - &quot;;@_)"/>
            </x14:dxf>
          </x14:cfRule>
          <xm:sqref>F23</xm:sqref>
        </x14:conditionalFormatting>
        <x14:conditionalFormatting xmlns:xm="http://schemas.microsoft.com/office/excel/2006/main">
          <x14:cfRule type="expression" priority="77" stopIfTrue="1" id="{CD3A1400-4E7B-4795-9568-C73DB0877435}">
            <xm:f>Report_Est_PL!$B$3="M USD"</xm:f>
            <x14:dxf>
              <numFmt numFmtId="183" formatCode="#,##0,,_);\(#,##0,,\);&quot; - &quot;;@_)"/>
            </x14:dxf>
          </x14:cfRule>
          <xm:sqref>G23</xm:sqref>
        </x14:conditionalFormatting>
        <x14:conditionalFormatting xmlns:xm="http://schemas.microsoft.com/office/excel/2006/main">
          <x14:cfRule type="expression" priority="76" stopIfTrue="1" id="{CE3450A2-6E78-472F-BED1-A10908616BF8}">
            <xm:f>Report_Est_PL!$B$3="M USD"</xm:f>
            <x14:dxf>
              <numFmt numFmtId="183" formatCode="#,##0,,_);\(#,##0,,\);&quot; - &quot;;@_)"/>
            </x14:dxf>
          </x14:cfRule>
          <xm:sqref>H23</xm:sqref>
        </x14:conditionalFormatting>
        <x14:conditionalFormatting xmlns:xm="http://schemas.microsoft.com/office/excel/2006/main">
          <x14:cfRule type="expression" priority="75" stopIfTrue="1" id="{9AB33F41-3C36-4539-8EF2-4DA303E5E0FB}">
            <xm:f>Report_Est_PL!$B$3="M USD"</xm:f>
            <x14:dxf>
              <numFmt numFmtId="183" formatCode="#,##0,,_);\(#,##0,,\);&quot; - &quot;;@_)"/>
            </x14:dxf>
          </x14:cfRule>
          <xm:sqref>I23</xm:sqref>
        </x14:conditionalFormatting>
        <x14:conditionalFormatting xmlns:xm="http://schemas.microsoft.com/office/excel/2006/main">
          <x14:cfRule type="expression" priority="74" stopIfTrue="1" id="{E5C3F327-7807-486B-B16C-0CD6DE12AB44}">
            <xm:f>Report_Est_PL!$B$3="M USD"</xm:f>
            <x14:dxf>
              <numFmt numFmtId="183" formatCode="#,##0,,_);\(#,##0,,\);&quot; - &quot;;@_)"/>
            </x14:dxf>
          </x14:cfRule>
          <xm:sqref>J23</xm:sqref>
        </x14:conditionalFormatting>
        <x14:conditionalFormatting xmlns:xm="http://schemas.microsoft.com/office/excel/2006/main">
          <x14:cfRule type="expression" priority="73" stopIfTrue="1" id="{1788C4D4-184C-460B-B7DA-73602F4003A6}">
            <xm:f>Report_Est_PL!$B$3="M USD"</xm:f>
            <x14:dxf>
              <numFmt numFmtId="183" formatCode="#,##0,,_);\(#,##0,,\);&quot; - &quot;;@_)"/>
            </x14:dxf>
          </x14:cfRule>
          <xm:sqref>K23</xm:sqref>
        </x14:conditionalFormatting>
        <x14:conditionalFormatting xmlns:xm="http://schemas.microsoft.com/office/excel/2006/main">
          <x14:cfRule type="expression" priority="72" stopIfTrue="1" id="{D0BA541E-C0E3-4A56-A859-B2DFD383D475}">
            <xm:f>Report_Est_PL!$B$3="M USD"</xm:f>
            <x14:dxf>
              <numFmt numFmtId="183" formatCode="#,##0,,_);\(#,##0,,\);&quot; - &quot;;@_)"/>
            </x14:dxf>
          </x14:cfRule>
          <xm:sqref>F24</xm:sqref>
        </x14:conditionalFormatting>
        <x14:conditionalFormatting xmlns:xm="http://schemas.microsoft.com/office/excel/2006/main">
          <x14:cfRule type="expression" priority="71" stopIfTrue="1" id="{6EB1B3C6-8B0F-48A4-A7C0-8C2D2ECAE621}">
            <xm:f>Report_Est_PL!$B$3="M USD"</xm:f>
            <x14:dxf>
              <numFmt numFmtId="183" formatCode="#,##0,,_);\(#,##0,,\);&quot; - &quot;;@_)"/>
            </x14:dxf>
          </x14:cfRule>
          <xm:sqref>G24</xm:sqref>
        </x14:conditionalFormatting>
        <x14:conditionalFormatting xmlns:xm="http://schemas.microsoft.com/office/excel/2006/main">
          <x14:cfRule type="expression" priority="70" stopIfTrue="1" id="{66B7F86C-150A-4B10-98E4-FAC4340B4D1F}">
            <xm:f>Report_Est_PL!$B$3="M USD"</xm:f>
            <x14:dxf>
              <numFmt numFmtId="183" formatCode="#,##0,,_);\(#,##0,,\);&quot; - &quot;;@_)"/>
            </x14:dxf>
          </x14:cfRule>
          <xm:sqref>H24</xm:sqref>
        </x14:conditionalFormatting>
        <x14:conditionalFormatting xmlns:xm="http://schemas.microsoft.com/office/excel/2006/main">
          <x14:cfRule type="expression" priority="69" stopIfTrue="1" id="{60CBAF50-46DD-4A84-AE16-0D50FA1ACF9E}">
            <xm:f>Report_Est_PL!$B$3="M USD"</xm:f>
            <x14:dxf>
              <numFmt numFmtId="183" formatCode="#,##0,,_);\(#,##0,,\);&quot; - &quot;;@_)"/>
            </x14:dxf>
          </x14:cfRule>
          <xm:sqref>I24</xm:sqref>
        </x14:conditionalFormatting>
        <x14:conditionalFormatting xmlns:xm="http://schemas.microsoft.com/office/excel/2006/main">
          <x14:cfRule type="expression" priority="68" stopIfTrue="1" id="{5886943E-69D3-4545-AB31-B43506868669}">
            <xm:f>Report_Est_PL!$B$3="M USD"</xm:f>
            <x14:dxf>
              <numFmt numFmtId="183" formatCode="#,##0,,_);\(#,##0,,\);&quot; - &quot;;@_)"/>
            </x14:dxf>
          </x14:cfRule>
          <xm:sqref>J24</xm:sqref>
        </x14:conditionalFormatting>
        <x14:conditionalFormatting xmlns:xm="http://schemas.microsoft.com/office/excel/2006/main">
          <x14:cfRule type="expression" priority="67" stopIfTrue="1" id="{64420260-F562-405A-80D9-0FE23C4BF27A}">
            <xm:f>Report_Est_PL!$B$3="M USD"</xm:f>
            <x14:dxf>
              <numFmt numFmtId="183" formatCode="#,##0,,_);\(#,##0,,\);&quot; - &quot;;@_)"/>
            </x14:dxf>
          </x14:cfRule>
          <xm:sqref>K24</xm:sqref>
        </x14:conditionalFormatting>
        <x14:conditionalFormatting xmlns:xm="http://schemas.microsoft.com/office/excel/2006/main">
          <x14:cfRule type="expression" priority="66" stopIfTrue="1" id="{2FADC973-BF38-48B8-BD95-3A27BC7978DA}">
            <xm:f>Report_Est_PL!$B$3="M USD"</xm:f>
            <x14:dxf>
              <numFmt numFmtId="183" formatCode="#,##0,,_);\(#,##0,,\);&quot; - &quot;;@_)"/>
            </x14:dxf>
          </x14:cfRule>
          <xm:sqref>F25</xm:sqref>
        </x14:conditionalFormatting>
        <x14:conditionalFormatting xmlns:xm="http://schemas.microsoft.com/office/excel/2006/main">
          <x14:cfRule type="expression" priority="65" stopIfTrue="1" id="{654F70D8-C27B-4526-95BC-0EEAFB696B94}">
            <xm:f>Report_Est_PL!$B$3="M USD"</xm:f>
            <x14:dxf>
              <numFmt numFmtId="183" formatCode="#,##0,,_);\(#,##0,,\);&quot; - &quot;;@_)"/>
            </x14:dxf>
          </x14:cfRule>
          <xm:sqref>G25</xm:sqref>
        </x14:conditionalFormatting>
        <x14:conditionalFormatting xmlns:xm="http://schemas.microsoft.com/office/excel/2006/main">
          <x14:cfRule type="expression" priority="64" stopIfTrue="1" id="{31ED5CFE-BFEF-407F-8C1A-703699481D41}">
            <xm:f>Report_Est_PL!$B$3="M USD"</xm:f>
            <x14:dxf>
              <numFmt numFmtId="183" formatCode="#,##0,,_);\(#,##0,,\);&quot; - &quot;;@_)"/>
            </x14:dxf>
          </x14:cfRule>
          <xm:sqref>H25</xm:sqref>
        </x14:conditionalFormatting>
        <x14:conditionalFormatting xmlns:xm="http://schemas.microsoft.com/office/excel/2006/main">
          <x14:cfRule type="expression" priority="63" stopIfTrue="1" id="{043BF4B9-488E-4568-9F21-FD3B816216DD}">
            <xm:f>Report_Est_PL!$B$3="M USD"</xm:f>
            <x14:dxf>
              <numFmt numFmtId="183" formatCode="#,##0,,_);\(#,##0,,\);&quot; - &quot;;@_)"/>
            </x14:dxf>
          </x14:cfRule>
          <xm:sqref>I25</xm:sqref>
        </x14:conditionalFormatting>
        <x14:conditionalFormatting xmlns:xm="http://schemas.microsoft.com/office/excel/2006/main">
          <x14:cfRule type="expression" priority="62" stopIfTrue="1" id="{0053136B-418C-45F6-975D-B1B4AD845CD8}">
            <xm:f>Report_Est_PL!$B$3="M USD"</xm:f>
            <x14:dxf>
              <numFmt numFmtId="183" formatCode="#,##0,,_);\(#,##0,,\);&quot; - &quot;;@_)"/>
            </x14:dxf>
          </x14:cfRule>
          <xm:sqref>J25</xm:sqref>
        </x14:conditionalFormatting>
        <x14:conditionalFormatting xmlns:xm="http://schemas.microsoft.com/office/excel/2006/main">
          <x14:cfRule type="expression" priority="61" stopIfTrue="1" id="{7DC8656B-D415-41E5-8DA7-C95DB75FC223}">
            <xm:f>Report_Est_PL!$B$3="M USD"</xm:f>
            <x14:dxf>
              <numFmt numFmtId="183" formatCode="#,##0,,_);\(#,##0,,\);&quot; - &quot;;@_)"/>
            </x14:dxf>
          </x14:cfRule>
          <xm:sqref>K25</xm:sqref>
        </x14:conditionalFormatting>
        <x14:conditionalFormatting xmlns:xm="http://schemas.microsoft.com/office/excel/2006/main">
          <x14:cfRule type="expression" priority="60" stopIfTrue="1" id="{555695D5-8B1C-4D7C-8CD2-E44986575093}">
            <xm:f>Report_Est_PL!$B$3="M USD"</xm:f>
            <x14:dxf>
              <numFmt numFmtId="183" formatCode="#,##0,,_);\(#,##0,,\);&quot; - &quot;;@_)"/>
            </x14:dxf>
          </x14:cfRule>
          <xm:sqref>F26</xm:sqref>
        </x14:conditionalFormatting>
        <x14:conditionalFormatting xmlns:xm="http://schemas.microsoft.com/office/excel/2006/main">
          <x14:cfRule type="expression" priority="59" stopIfTrue="1" id="{FC0A7EC3-DB02-4A22-8801-B3356C06611D}">
            <xm:f>Report_Est_PL!$B$3="M USD"</xm:f>
            <x14:dxf>
              <numFmt numFmtId="183" formatCode="#,##0,,_);\(#,##0,,\);&quot; - &quot;;@_)"/>
            </x14:dxf>
          </x14:cfRule>
          <xm:sqref>G26</xm:sqref>
        </x14:conditionalFormatting>
        <x14:conditionalFormatting xmlns:xm="http://schemas.microsoft.com/office/excel/2006/main">
          <x14:cfRule type="expression" priority="58" stopIfTrue="1" id="{F7DAACE3-C8D8-40A1-B429-D5FDF804A553}">
            <xm:f>Report_Est_PL!$B$3="M USD"</xm:f>
            <x14:dxf>
              <numFmt numFmtId="183" formatCode="#,##0,,_);\(#,##0,,\);&quot; - &quot;;@_)"/>
            </x14:dxf>
          </x14:cfRule>
          <xm:sqref>H26</xm:sqref>
        </x14:conditionalFormatting>
        <x14:conditionalFormatting xmlns:xm="http://schemas.microsoft.com/office/excel/2006/main">
          <x14:cfRule type="expression" priority="57" stopIfTrue="1" id="{23F30F63-7163-4AC1-BCE9-6255BB2C8E0F}">
            <xm:f>Report_Est_PL!$B$3="M USD"</xm:f>
            <x14:dxf>
              <numFmt numFmtId="183" formatCode="#,##0,,_);\(#,##0,,\);&quot; - &quot;;@_)"/>
            </x14:dxf>
          </x14:cfRule>
          <xm:sqref>I26</xm:sqref>
        </x14:conditionalFormatting>
        <x14:conditionalFormatting xmlns:xm="http://schemas.microsoft.com/office/excel/2006/main">
          <x14:cfRule type="expression" priority="56" stopIfTrue="1" id="{87E43D0E-ECFB-4678-B59A-02BFB398A153}">
            <xm:f>Report_Est_PL!$B$3="M USD"</xm:f>
            <x14:dxf>
              <numFmt numFmtId="183" formatCode="#,##0,,_);\(#,##0,,\);&quot; - &quot;;@_)"/>
            </x14:dxf>
          </x14:cfRule>
          <xm:sqref>J26</xm:sqref>
        </x14:conditionalFormatting>
        <x14:conditionalFormatting xmlns:xm="http://schemas.microsoft.com/office/excel/2006/main">
          <x14:cfRule type="expression" priority="55" stopIfTrue="1" id="{715FBC91-E27C-4DA5-B57E-B5147D16891A}">
            <xm:f>Report_Est_PL!$B$3="M USD"</xm:f>
            <x14:dxf>
              <numFmt numFmtId="183" formatCode="#,##0,,_);\(#,##0,,\);&quot; - &quot;;@_)"/>
            </x14:dxf>
          </x14:cfRule>
          <xm:sqref>K26</xm:sqref>
        </x14:conditionalFormatting>
        <x14:conditionalFormatting xmlns:xm="http://schemas.microsoft.com/office/excel/2006/main">
          <x14:cfRule type="expression" priority="54" stopIfTrue="1" id="{178ED1E5-933C-4FB1-B395-C35824878EA1}">
            <xm:f>Report_Est_PL!$B$3="M USD"</xm:f>
            <x14:dxf>
              <numFmt numFmtId="183" formatCode="#,##0,,_);\(#,##0,,\);&quot; - &quot;;@_)"/>
            </x14:dxf>
          </x14:cfRule>
          <xm:sqref>F27</xm:sqref>
        </x14:conditionalFormatting>
        <x14:conditionalFormatting xmlns:xm="http://schemas.microsoft.com/office/excel/2006/main">
          <x14:cfRule type="expression" priority="53" stopIfTrue="1" id="{B0162121-93D9-400C-A84F-2AD6BB724FEF}">
            <xm:f>Report_Est_PL!$B$3="M USD"</xm:f>
            <x14:dxf>
              <numFmt numFmtId="183" formatCode="#,##0,,_);\(#,##0,,\);&quot; - &quot;;@_)"/>
            </x14:dxf>
          </x14:cfRule>
          <xm:sqref>G27</xm:sqref>
        </x14:conditionalFormatting>
        <x14:conditionalFormatting xmlns:xm="http://schemas.microsoft.com/office/excel/2006/main">
          <x14:cfRule type="expression" priority="52" stopIfTrue="1" id="{70FD6DAB-46B0-4FEB-845D-413556D51565}">
            <xm:f>Report_Est_PL!$B$3="M USD"</xm:f>
            <x14:dxf>
              <numFmt numFmtId="183" formatCode="#,##0,,_);\(#,##0,,\);&quot; - &quot;;@_)"/>
            </x14:dxf>
          </x14:cfRule>
          <xm:sqref>H27</xm:sqref>
        </x14:conditionalFormatting>
        <x14:conditionalFormatting xmlns:xm="http://schemas.microsoft.com/office/excel/2006/main">
          <x14:cfRule type="expression" priority="51" stopIfTrue="1" id="{0133F3E4-FDD4-486C-98AF-919E60CC11E5}">
            <xm:f>Report_Est_PL!$B$3="M USD"</xm:f>
            <x14:dxf>
              <numFmt numFmtId="183" formatCode="#,##0,,_);\(#,##0,,\);&quot; - &quot;;@_)"/>
            </x14:dxf>
          </x14:cfRule>
          <xm:sqref>I27</xm:sqref>
        </x14:conditionalFormatting>
        <x14:conditionalFormatting xmlns:xm="http://schemas.microsoft.com/office/excel/2006/main">
          <x14:cfRule type="expression" priority="50" stopIfTrue="1" id="{DDD31E8E-A556-47D9-88EE-A6B72620B08A}">
            <xm:f>Report_Est_PL!$B$3="M USD"</xm:f>
            <x14:dxf>
              <numFmt numFmtId="183" formatCode="#,##0,,_);\(#,##0,,\);&quot; - &quot;;@_)"/>
            </x14:dxf>
          </x14:cfRule>
          <xm:sqref>J27</xm:sqref>
        </x14:conditionalFormatting>
        <x14:conditionalFormatting xmlns:xm="http://schemas.microsoft.com/office/excel/2006/main">
          <x14:cfRule type="expression" priority="49" stopIfTrue="1" id="{2DBB5A7F-45FE-43BF-A327-9084E53FEECF}">
            <xm:f>Report_Est_PL!$B$3="M USD"</xm:f>
            <x14:dxf>
              <numFmt numFmtId="183" formatCode="#,##0,,_);\(#,##0,,\);&quot; - &quot;;@_)"/>
            </x14:dxf>
          </x14:cfRule>
          <xm:sqref>K27</xm:sqref>
        </x14:conditionalFormatting>
        <x14:conditionalFormatting xmlns:xm="http://schemas.microsoft.com/office/excel/2006/main">
          <x14:cfRule type="expression" priority="48" stopIfTrue="1" id="{ED45D560-D081-4089-9069-76460A7ED6AE}">
            <xm:f>Report_Est_PL!$B$3="M USD"</xm:f>
            <x14:dxf>
              <numFmt numFmtId="183" formatCode="#,##0,,_);\(#,##0,,\);&quot; - &quot;;@_)"/>
            </x14:dxf>
          </x14:cfRule>
          <xm:sqref>F28</xm:sqref>
        </x14:conditionalFormatting>
        <x14:conditionalFormatting xmlns:xm="http://schemas.microsoft.com/office/excel/2006/main">
          <x14:cfRule type="expression" priority="47" stopIfTrue="1" id="{7695E0C3-3101-4088-AFB8-93B90BF4D003}">
            <xm:f>Report_Est_PL!$B$3="M USD"</xm:f>
            <x14:dxf>
              <numFmt numFmtId="183" formatCode="#,##0,,_);\(#,##0,,\);&quot; - &quot;;@_)"/>
            </x14:dxf>
          </x14:cfRule>
          <xm:sqref>G28</xm:sqref>
        </x14:conditionalFormatting>
        <x14:conditionalFormatting xmlns:xm="http://schemas.microsoft.com/office/excel/2006/main">
          <x14:cfRule type="expression" priority="46" stopIfTrue="1" id="{1C0E4F83-0675-4873-A3B9-B2735F91DCF5}">
            <xm:f>Report_Est_PL!$B$3="M USD"</xm:f>
            <x14:dxf>
              <numFmt numFmtId="183" formatCode="#,##0,,_);\(#,##0,,\);&quot; - &quot;;@_)"/>
            </x14:dxf>
          </x14:cfRule>
          <xm:sqref>H28</xm:sqref>
        </x14:conditionalFormatting>
        <x14:conditionalFormatting xmlns:xm="http://schemas.microsoft.com/office/excel/2006/main">
          <x14:cfRule type="expression" priority="45" stopIfTrue="1" id="{37923019-B371-4503-A8C6-B35BC5FF63B0}">
            <xm:f>Report_Est_PL!$B$3="M USD"</xm:f>
            <x14:dxf>
              <numFmt numFmtId="183" formatCode="#,##0,,_);\(#,##0,,\);&quot; - &quot;;@_)"/>
            </x14:dxf>
          </x14:cfRule>
          <xm:sqref>I28</xm:sqref>
        </x14:conditionalFormatting>
        <x14:conditionalFormatting xmlns:xm="http://schemas.microsoft.com/office/excel/2006/main">
          <x14:cfRule type="expression" priority="44" stopIfTrue="1" id="{AEF235DC-F74D-48D1-88C3-E625455439E6}">
            <xm:f>Report_Est_PL!$B$3="M USD"</xm:f>
            <x14:dxf>
              <numFmt numFmtId="183" formatCode="#,##0,,_);\(#,##0,,\);&quot; - &quot;;@_)"/>
            </x14:dxf>
          </x14:cfRule>
          <xm:sqref>J28</xm:sqref>
        </x14:conditionalFormatting>
        <x14:conditionalFormatting xmlns:xm="http://schemas.microsoft.com/office/excel/2006/main">
          <x14:cfRule type="expression" priority="43" stopIfTrue="1" id="{53598755-00FA-413A-A1EE-21630B18FA32}">
            <xm:f>Report_Est_PL!$B$3="M USD"</xm:f>
            <x14:dxf>
              <numFmt numFmtId="183" formatCode="#,##0,,_);\(#,##0,,\);&quot; - &quot;;@_)"/>
            </x14:dxf>
          </x14:cfRule>
          <xm:sqref>K28</xm:sqref>
        </x14:conditionalFormatting>
        <x14:conditionalFormatting xmlns:xm="http://schemas.microsoft.com/office/excel/2006/main">
          <x14:cfRule type="expression" priority="42" stopIfTrue="1" id="{55702863-6C22-4847-AE42-22DBB49FD83B}">
            <xm:f>Report_Est_PL!$B$3="M USD"</xm:f>
            <x14:dxf>
              <numFmt numFmtId="183" formatCode="#,##0,,_);\(#,##0,,\);&quot; - &quot;;@_)"/>
            </x14:dxf>
          </x14:cfRule>
          <xm:sqref>F29</xm:sqref>
        </x14:conditionalFormatting>
        <x14:conditionalFormatting xmlns:xm="http://schemas.microsoft.com/office/excel/2006/main">
          <x14:cfRule type="expression" priority="41" stopIfTrue="1" id="{DC5975ED-7C1C-4945-AF7E-498A01441865}">
            <xm:f>Report_Est_PL!$B$3="M USD"</xm:f>
            <x14:dxf>
              <numFmt numFmtId="183" formatCode="#,##0,,_);\(#,##0,,\);&quot; - &quot;;@_)"/>
            </x14:dxf>
          </x14:cfRule>
          <xm:sqref>G29</xm:sqref>
        </x14:conditionalFormatting>
        <x14:conditionalFormatting xmlns:xm="http://schemas.microsoft.com/office/excel/2006/main">
          <x14:cfRule type="expression" priority="40" stopIfTrue="1" id="{5C87BCA9-3F5E-4F31-A82F-51DFF8868E21}">
            <xm:f>Report_Est_PL!$B$3="M USD"</xm:f>
            <x14:dxf>
              <numFmt numFmtId="183" formatCode="#,##0,,_);\(#,##0,,\);&quot; - &quot;;@_)"/>
            </x14:dxf>
          </x14:cfRule>
          <xm:sqref>H29</xm:sqref>
        </x14:conditionalFormatting>
        <x14:conditionalFormatting xmlns:xm="http://schemas.microsoft.com/office/excel/2006/main">
          <x14:cfRule type="expression" priority="39" stopIfTrue="1" id="{08A2D2A5-0A6D-4A99-B71F-BC4781940C15}">
            <xm:f>Report_Est_PL!$B$3="M USD"</xm:f>
            <x14:dxf>
              <numFmt numFmtId="183" formatCode="#,##0,,_);\(#,##0,,\);&quot; - &quot;;@_)"/>
            </x14:dxf>
          </x14:cfRule>
          <xm:sqref>I29</xm:sqref>
        </x14:conditionalFormatting>
        <x14:conditionalFormatting xmlns:xm="http://schemas.microsoft.com/office/excel/2006/main">
          <x14:cfRule type="expression" priority="38" stopIfTrue="1" id="{2132A301-9F13-4ADC-8D03-A55362BA2E95}">
            <xm:f>Report_Est_PL!$B$3="M USD"</xm:f>
            <x14:dxf>
              <numFmt numFmtId="183" formatCode="#,##0,,_);\(#,##0,,\);&quot; - &quot;;@_)"/>
            </x14:dxf>
          </x14:cfRule>
          <xm:sqref>J29</xm:sqref>
        </x14:conditionalFormatting>
        <x14:conditionalFormatting xmlns:xm="http://schemas.microsoft.com/office/excel/2006/main">
          <x14:cfRule type="expression" priority="37" stopIfTrue="1" id="{79908DBD-40CA-40AF-AF04-0B06A60F552E}">
            <xm:f>Report_Est_PL!$B$3="M USD"</xm:f>
            <x14:dxf>
              <numFmt numFmtId="183" formatCode="#,##0,,_);\(#,##0,,\);&quot; - &quot;;@_)"/>
            </x14:dxf>
          </x14:cfRule>
          <xm:sqref>K29</xm:sqref>
        </x14:conditionalFormatting>
        <x14:conditionalFormatting xmlns:xm="http://schemas.microsoft.com/office/excel/2006/main">
          <x14:cfRule type="expression" priority="36" stopIfTrue="1" id="{73D6414D-65A2-4A58-A13E-4F1D84F3994A}">
            <xm:f>Report_Est_PL!$B$3="M USD"</xm:f>
            <x14:dxf>
              <numFmt numFmtId="183" formatCode="#,##0,,_);\(#,##0,,\);&quot; - &quot;;@_)"/>
            </x14:dxf>
          </x14:cfRule>
          <xm:sqref>F30</xm:sqref>
        </x14:conditionalFormatting>
        <x14:conditionalFormatting xmlns:xm="http://schemas.microsoft.com/office/excel/2006/main">
          <x14:cfRule type="expression" priority="35" stopIfTrue="1" id="{D8B3D27E-C664-4176-96E8-CE3593C83481}">
            <xm:f>Report_Est_PL!$B$3="M USD"</xm:f>
            <x14:dxf>
              <numFmt numFmtId="183" formatCode="#,##0,,_);\(#,##0,,\);&quot; - &quot;;@_)"/>
            </x14:dxf>
          </x14:cfRule>
          <xm:sqref>G30</xm:sqref>
        </x14:conditionalFormatting>
        <x14:conditionalFormatting xmlns:xm="http://schemas.microsoft.com/office/excel/2006/main">
          <x14:cfRule type="expression" priority="34" stopIfTrue="1" id="{48A68C39-5B00-4A5F-855A-C8F367C92D13}">
            <xm:f>Report_Est_PL!$B$3="M USD"</xm:f>
            <x14:dxf>
              <numFmt numFmtId="183" formatCode="#,##0,,_);\(#,##0,,\);&quot; - &quot;;@_)"/>
            </x14:dxf>
          </x14:cfRule>
          <xm:sqref>H30</xm:sqref>
        </x14:conditionalFormatting>
        <x14:conditionalFormatting xmlns:xm="http://schemas.microsoft.com/office/excel/2006/main">
          <x14:cfRule type="expression" priority="33" stopIfTrue="1" id="{8B0C8434-DEF1-412E-9369-1728AC51116E}">
            <xm:f>Report_Est_PL!$B$3="M USD"</xm:f>
            <x14:dxf>
              <numFmt numFmtId="183" formatCode="#,##0,,_);\(#,##0,,\);&quot; - &quot;;@_)"/>
            </x14:dxf>
          </x14:cfRule>
          <xm:sqref>I30</xm:sqref>
        </x14:conditionalFormatting>
        <x14:conditionalFormatting xmlns:xm="http://schemas.microsoft.com/office/excel/2006/main">
          <x14:cfRule type="expression" priority="32" stopIfTrue="1" id="{5A1BC7C7-53A7-4E95-8390-6875DBDAB20D}">
            <xm:f>Report_Est_PL!$B$3="M USD"</xm:f>
            <x14:dxf>
              <numFmt numFmtId="183" formatCode="#,##0,,_);\(#,##0,,\);&quot; - &quot;;@_)"/>
            </x14:dxf>
          </x14:cfRule>
          <xm:sqref>J30</xm:sqref>
        </x14:conditionalFormatting>
        <x14:conditionalFormatting xmlns:xm="http://schemas.microsoft.com/office/excel/2006/main">
          <x14:cfRule type="expression" priority="31" stopIfTrue="1" id="{9694B0BE-5975-4EA9-A421-AA22DA83A38A}">
            <xm:f>Report_Est_PL!$B$3="M USD"</xm:f>
            <x14:dxf>
              <numFmt numFmtId="183" formatCode="#,##0,,_);\(#,##0,,\);&quot; - &quot;;@_)"/>
            </x14:dxf>
          </x14:cfRule>
          <xm:sqref>K30</xm:sqref>
        </x14:conditionalFormatting>
        <x14:conditionalFormatting xmlns:xm="http://schemas.microsoft.com/office/excel/2006/main">
          <x14:cfRule type="expression" priority="30" stopIfTrue="1" id="{33B653D3-E591-4D95-A107-6FA78D24F438}">
            <xm:f>Report_Est_PL!$B$3="M USD"</xm:f>
            <x14:dxf>
              <numFmt numFmtId="183" formatCode="#,##0,,_);\(#,##0,,\);&quot; - &quot;;@_)"/>
            </x14:dxf>
          </x14:cfRule>
          <xm:sqref>F31</xm:sqref>
        </x14:conditionalFormatting>
        <x14:conditionalFormatting xmlns:xm="http://schemas.microsoft.com/office/excel/2006/main">
          <x14:cfRule type="expression" priority="29" stopIfTrue="1" id="{6F24313D-A198-4AAB-9BF5-7278A1218C55}">
            <xm:f>Report_Est_PL!$B$3="M USD"</xm:f>
            <x14:dxf>
              <numFmt numFmtId="183" formatCode="#,##0,,_);\(#,##0,,\);&quot; - &quot;;@_)"/>
            </x14:dxf>
          </x14:cfRule>
          <xm:sqref>G31</xm:sqref>
        </x14:conditionalFormatting>
        <x14:conditionalFormatting xmlns:xm="http://schemas.microsoft.com/office/excel/2006/main">
          <x14:cfRule type="expression" priority="28" stopIfTrue="1" id="{C3D207EB-E367-4C46-A77E-FC3443CBAC77}">
            <xm:f>Report_Est_PL!$B$3="M USD"</xm:f>
            <x14:dxf>
              <numFmt numFmtId="183" formatCode="#,##0,,_);\(#,##0,,\);&quot; - &quot;;@_)"/>
            </x14:dxf>
          </x14:cfRule>
          <xm:sqref>H31</xm:sqref>
        </x14:conditionalFormatting>
        <x14:conditionalFormatting xmlns:xm="http://schemas.microsoft.com/office/excel/2006/main">
          <x14:cfRule type="expression" priority="27" stopIfTrue="1" id="{461AE182-825F-44AF-9D2A-FD88393CB580}">
            <xm:f>Report_Est_PL!$B$3="M USD"</xm:f>
            <x14:dxf>
              <numFmt numFmtId="183" formatCode="#,##0,,_);\(#,##0,,\);&quot; - &quot;;@_)"/>
            </x14:dxf>
          </x14:cfRule>
          <xm:sqref>I31</xm:sqref>
        </x14:conditionalFormatting>
        <x14:conditionalFormatting xmlns:xm="http://schemas.microsoft.com/office/excel/2006/main">
          <x14:cfRule type="expression" priority="26" stopIfTrue="1" id="{0D739C50-26F8-4B9C-95C1-A39BE0B5E270}">
            <xm:f>Report_Est_PL!$B$3="M USD"</xm:f>
            <x14:dxf>
              <numFmt numFmtId="183" formatCode="#,##0,,_);\(#,##0,,\);&quot; - &quot;;@_)"/>
            </x14:dxf>
          </x14:cfRule>
          <xm:sqref>J31</xm:sqref>
        </x14:conditionalFormatting>
        <x14:conditionalFormatting xmlns:xm="http://schemas.microsoft.com/office/excel/2006/main">
          <x14:cfRule type="expression" priority="25" stopIfTrue="1" id="{30B43811-AB0F-4637-BB16-85009844F44E}">
            <xm:f>Report_Est_PL!$B$3="M USD"</xm:f>
            <x14:dxf>
              <numFmt numFmtId="183" formatCode="#,##0,,_);\(#,##0,,\);&quot; - &quot;;@_)"/>
            </x14:dxf>
          </x14:cfRule>
          <xm:sqref>K31</xm:sqref>
        </x14:conditionalFormatting>
        <x14:conditionalFormatting xmlns:xm="http://schemas.microsoft.com/office/excel/2006/main">
          <x14:cfRule type="expression" priority="24" stopIfTrue="1" id="{AAB0C476-C47A-4A0D-9826-F1BD6FF984AE}">
            <xm:f>Report_Est_PL!$B$3="M USD"</xm:f>
            <x14:dxf>
              <numFmt numFmtId="183" formatCode="#,##0,,_);\(#,##0,,\);&quot; - &quot;;@_)"/>
            </x14:dxf>
          </x14:cfRule>
          <xm:sqref>F32</xm:sqref>
        </x14:conditionalFormatting>
        <x14:conditionalFormatting xmlns:xm="http://schemas.microsoft.com/office/excel/2006/main">
          <x14:cfRule type="expression" priority="23" stopIfTrue="1" id="{908F0684-B2B0-4848-BF5E-ADFC873791EC}">
            <xm:f>Report_Est_PL!$B$3="M USD"</xm:f>
            <x14:dxf>
              <numFmt numFmtId="183" formatCode="#,##0,,_);\(#,##0,,\);&quot; - &quot;;@_)"/>
            </x14:dxf>
          </x14:cfRule>
          <xm:sqref>G32</xm:sqref>
        </x14:conditionalFormatting>
        <x14:conditionalFormatting xmlns:xm="http://schemas.microsoft.com/office/excel/2006/main">
          <x14:cfRule type="expression" priority="22" stopIfTrue="1" id="{59E74682-22D4-4A20-BF50-6114DA7C0667}">
            <xm:f>Report_Est_PL!$B$3="M USD"</xm:f>
            <x14:dxf>
              <numFmt numFmtId="183" formatCode="#,##0,,_);\(#,##0,,\);&quot; - &quot;;@_)"/>
            </x14:dxf>
          </x14:cfRule>
          <xm:sqref>H32</xm:sqref>
        </x14:conditionalFormatting>
        <x14:conditionalFormatting xmlns:xm="http://schemas.microsoft.com/office/excel/2006/main">
          <x14:cfRule type="expression" priority="21" stopIfTrue="1" id="{88F4BE2D-F9D4-4AAF-82FE-06B1875EA1D4}">
            <xm:f>Report_Est_PL!$B$3="M USD"</xm:f>
            <x14:dxf>
              <numFmt numFmtId="183" formatCode="#,##0,,_);\(#,##0,,\);&quot; - &quot;;@_)"/>
            </x14:dxf>
          </x14:cfRule>
          <xm:sqref>I32</xm:sqref>
        </x14:conditionalFormatting>
        <x14:conditionalFormatting xmlns:xm="http://schemas.microsoft.com/office/excel/2006/main">
          <x14:cfRule type="expression" priority="20" stopIfTrue="1" id="{DB066E41-8D5B-4D44-B59E-6F409B420FEF}">
            <xm:f>Report_Est_PL!$B$3="M USD"</xm:f>
            <x14:dxf>
              <numFmt numFmtId="183" formatCode="#,##0,,_);\(#,##0,,\);&quot; - &quot;;@_)"/>
            </x14:dxf>
          </x14:cfRule>
          <xm:sqref>J32</xm:sqref>
        </x14:conditionalFormatting>
        <x14:conditionalFormatting xmlns:xm="http://schemas.microsoft.com/office/excel/2006/main">
          <x14:cfRule type="expression" priority="19" stopIfTrue="1" id="{3A6DB644-4FAB-4958-87C8-D467E065371C}">
            <xm:f>Report_Est_PL!$B$3="M USD"</xm:f>
            <x14:dxf>
              <numFmt numFmtId="183" formatCode="#,##0,,_);\(#,##0,,\);&quot; - &quot;;@_)"/>
            </x14:dxf>
          </x14:cfRule>
          <xm:sqref>K32</xm:sqref>
        </x14:conditionalFormatting>
        <x14:conditionalFormatting xmlns:xm="http://schemas.microsoft.com/office/excel/2006/main">
          <x14:cfRule type="expression" priority="18" stopIfTrue="1" id="{A31D0A9D-C89E-47A1-AFCF-DB3A6642CDF1}">
            <xm:f>Report_Est_PL!$B$3="M USD"</xm:f>
            <x14:dxf>
              <numFmt numFmtId="183" formatCode="#,##0,,_);\(#,##0,,\);&quot; - &quot;;@_)"/>
            </x14:dxf>
          </x14:cfRule>
          <xm:sqref>F33</xm:sqref>
        </x14:conditionalFormatting>
        <x14:conditionalFormatting xmlns:xm="http://schemas.microsoft.com/office/excel/2006/main">
          <x14:cfRule type="expression" priority="17" stopIfTrue="1" id="{00E0CCF1-05F7-4B9F-96F8-29056DAC681E}">
            <xm:f>Report_Est_PL!$B$3="M USD"</xm:f>
            <x14:dxf>
              <numFmt numFmtId="183" formatCode="#,##0,,_);\(#,##0,,\);&quot; - &quot;;@_)"/>
            </x14:dxf>
          </x14:cfRule>
          <xm:sqref>G33</xm:sqref>
        </x14:conditionalFormatting>
        <x14:conditionalFormatting xmlns:xm="http://schemas.microsoft.com/office/excel/2006/main">
          <x14:cfRule type="expression" priority="16" stopIfTrue="1" id="{0C79D45E-AEF5-461A-BA5C-52232D07B4E6}">
            <xm:f>Report_Est_PL!$B$3="M USD"</xm:f>
            <x14:dxf>
              <numFmt numFmtId="183" formatCode="#,##0,,_);\(#,##0,,\);&quot; - &quot;;@_)"/>
            </x14:dxf>
          </x14:cfRule>
          <xm:sqref>H33</xm:sqref>
        </x14:conditionalFormatting>
        <x14:conditionalFormatting xmlns:xm="http://schemas.microsoft.com/office/excel/2006/main">
          <x14:cfRule type="expression" priority="15" stopIfTrue="1" id="{B01BFC9D-0CF6-4691-B7EF-A02C640392A6}">
            <xm:f>Report_Est_PL!$B$3="M USD"</xm:f>
            <x14:dxf>
              <numFmt numFmtId="183" formatCode="#,##0,,_);\(#,##0,,\);&quot; - &quot;;@_)"/>
            </x14:dxf>
          </x14:cfRule>
          <xm:sqref>I33</xm:sqref>
        </x14:conditionalFormatting>
        <x14:conditionalFormatting xmlns:xm="http://schemas.microsoft.com/office/excel/2006/main">
          <x14:cfRule type="expression" priority="14" stopIfTrue="1" id="{82A3B982-61E8-4DAB-AB7E-90D4B106ACEB}">
            <xm:f>Report_Est_PL!$B$3="M USD"</xm:f>
            <x14:dxf>
              <numFmt numFmtId="183" formatCode="#,##0,,_);\(#,##0,,\);&quot; - &quot;;@_)"/>
            </x14:dxf>
          </x14:cfRule>
          <xm:sqref>J33</xm:sqref>
        </x14:conditionalFormatting>
        <x14:conditionalFormatting xmlns:xm="http://schemas.microsoft.com/office/excel/2006/main">
          <x14:cfRule type="expression" priority="13" stopIfTrue="1" id="{9F22FD72-0BCC-444F-8FF5-D1514A7C0819}">
            <xm:f>Report_Est_PL!$B$3="M USD"</xm:f>
            <x14:dxf>
              <numFmt numFmtId="183" formatCode="#,##0,,_);\(#,##0,,\);&quot; - &quot;;@_)"/>
            </x14:dxf>
          </x14:cfRule>
          <xm:sqref>K33</xm:sqref>
        </x14:conditionalFormatting>
        <x14:conditionalFormatting xmlns:xm="http://schemas.microsoft.com/office/excel/2006/main">
          <x14:cfRule type="expression" priority="12" stopIfTrue="1" id="{95088889-3A4A-44FE-8887-8715986652A0}">
            <xm:f>Report_Est_PL!$B$3="M USD"</xm:f>
            <x14:dxf>
              <numFmt numFmtId="183" formatCode="#,##0,,_);\(#,##0,,\);&quot; - &quot;;@_)"/>
            </x14:dxf>
          </x14:cfRule>
          <xm:sqref>F34</xm:sqref>
        </x14:conditionalFormatting>
        <x14:conditionalFormatting xmlns:xm="http://schemas.microsoft.com/office/excel/2006/main">
          <x14:cfRule type="expression" priority="11" stopIfTrue="1" id="{05504631-3F2D-436E-8383-C20DC9FFF050}">
            <xm:f>Report_Est_PL!$B$3="M USD"</xm:f>
            <x14:dxf>
              <numFmt numFmtId="183" formatCode="#,##0,,_);\(#,##0,,\);&quot; - &quot;;@_)"/>
            </x14:dxf>
          </x14:cfRule>
          <xm:sqref>G34</xm:sqref>
        </x14:conditionalFormatting>
        <x14:conditionalFormatting xmlns:xm="http://schemas.microsoft.com/office/excel/2006/main">
          <x14:cfRule type="expression" priority="10" stopIfTrue="1" id="{A881A883-7C75-4AF6-B367-C652FF692C32}">
            <xm:f>Report_Est_PL!$B$3="M USD"</xm:f>
            <x14:dxf>
              <numFmt numFmtId="183" formatCode="#,##0,,_);\(#,##0,,\);&quot; - &quot;;@_)"/>
            </x14:dxf>
          </x14:cfRule>
          <xm:sqref>H34</xm:sqref>
        </x14:conditionalFormatting>
        <x14:conditionalFormatting xmlns:xm="http://schemas.microsoft.com/office/excel/2006/main">
          <x14:cfRule type="expression" priority="9" stopIfTrue="1" id="{3B95F147-EA2A-47C4-9898-1CBFA718437F}">
            <xm:f>Report_Est_PL!$B$3="M USD"</xm:f>
            <x14:dxf>
              <numFmt numFmtId="183" formatCode="#,##0,,_);\(#,##0,,\);&quot; - &quot;;@_)"/>
            </x14:dxf>
          </x14:cfRule>
          <xm:sqref>I34</xm:sqref>
        </x14:conditionalFormatting>
        <x14:conditionalFormatting xmlns:xm="http://schemas.microsoft.com/office/excel/2006/main">
          <x14:cfRule type="expression" priority="8" stopIfTrue="1" id="{3340B9DC-E630-4AA3-9D3F-AEDB2F6D8A13}">
            <xm:f>Report_Est_PL!$B$3="M USD"</xm:f>
            <x14:dxf>
              <numFmt numFmtId="183" formatCode="#,##0,,_);\(#,##0,,\);&quot; - &quot;;@_)"/>
            </x14:dxf>
          </x14:cfRule>
          <xm:sqref>J34</xm:sqref>
        </x14:conditionalFormatting>
        <x14:conditionalFormatting xmlns:xm="http://schemas.microsoft.com/office/excel/2006/main">
          <x14:cfRule type="expression" priority="7" stopIfTrue="1" id="{A7FECD2D-8307-412C-8A8A-016B34C298C8}">
            <xm:f>Report_Est_PL!$B$3="M USD"</xm:f>
            <x14:dxf>
              <numFmt numFmtId="183" formatCode="#,##0,,_);\(#,##0,,\);&quot; - &quot;;@_)"/>
            </x14:dxf>
          </x14:cfRule>
          <xm:sqref>K34</xm:sqref>
        </x14:conditionalFormatting>
        <x14:conditionalFormatting xmlns:xm="http://schemas.microsoft.com/office/excel/2006/main">
          <x14:cfRule type="expression" priority="6" stopIfTrue="1" id="{220EAA1E-9D77-4C14-8506-F6C061588BEA}">
            <xm:f>Report_Est_PL!$B$3="M USD"</xm:f>
            <x14:dxf>
              <numFmt numFmtId="183" formatCode="#,##0,,_);\(#,##0,,\);&quot; - &quot;;@_)"/>
            </x14:dxf>
          </x14:cfRule>
          <xm:sqref>F35</xm:sqref>
        </x14:conditionalFormatting>
        <x14:conditionalFormatting xmlns:xm="http://schemas.microsoft.com/office/excel/2006/main">
          <x14:cfRule type="expression" priority="5" stopIfTrue="1" id="{7F7AF64F-0DCA-4614-9B3E-318E22556BC6}">
            <xm:f>Report_Est_PL!$B$3="M USD"</xm:f>
            <x14:dxf>
              <numFmt numFmtId="183" formatCode="#,##0,,_);\(#,##0,,\);&quot; - &quot;;@_)"/>
            </x14:dxf>
          </x14:cfRule>
          <xm:sqref>G35</xm:sqref>
        </x14:conditionalFormatting>
        <x14:conditionalFormatting xmlns:xm="http://schemas.microsoft.com/office/excel/2006/main">
          <x14:cfRule type="expression" priority="4" stopIfTrue="1" id="{14073AEF-CB2B-4C4F-B7FE-7DF6FEE371A7}">
            <xm:f>Report_Est_PL!$B$3="M USD"</xm:f>
            <x14:dxf>
              <numFmt numFmtId="183" formatCode="#,##0,,_);\(#,##0,,\);&quot; - &quot;;@_)"/>
            </x14:dxf>
          </x14:cfRule>
          <xm:sqref>H35</xm:sqref>
        </x14:conditionalFormatting>
        <x14:conditionalFormatting xmlns:xm="http://schemas.microsoft.com/office/excel/2006/main">
          <x14:cfRule type="expression" priority="3" stopIfTrue="1" id="{051AA688-AF3C-4ECE-940C-E885D1FB3254}">
            <xm:f>Report_Est_PL!$B$3="M USD"</xm:f>
            <x14:dxf>
              <numFmt numFmtId="183" formatCode="#,##0,,_);\(#,##0,,\);&quot; - &quot;;@_)"/>
            </x14:dxf>
          </x14:cfRule>
          <xm:sqref>I35</xm:sqref>
        </x14:conditionalFormatting>
        <x14:conditionalFormatting xmlns:xm="http://schemas.microsoft.com/office/excel/2006/main">
          <x14:cfRule type="expression" priority="2" stopIfTrue="1" id="{3BCBF9BA-F6AA-4F69-BA3C-754D1DB0BB83}">
            <xm:f>Report_Est_PL!$B$3="M USD"</xm:f>
            <x14:dxf>
              <numFmt numFmtId="183" formatCode="#,##0,,_);\(#,##0,,\);&quot; - &quot;;@_)"/>
            </x14:dxf>
          </x14:cfRule>
          <xm:sqref>J35</xm:sqref>
        </x14:conditionalFormatting>
        <x14:conditionalFormatting xmlns:xm="http://schemas.microsoft.com/office/excel/2006/main">
          <x14:cfRule type="expression" priority="1" stopIfTrue="1" id="{E4E266C8-E6AD-462D-9D53-C10F25568221}">
            <xm:f>Report_Est_PL!$B$3="M USD"</xm:f>
            <x14:dxf>
              <numFmt numFmtId="183" formatCode="#,##0,,_);\(#,##0,,\);&quot; - &quot;;@_)"/>
            </x14:dxf>
          </x14:cfRule>
          <xm:sqref>K35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4CC92-9A2B-496C-9236-2B0A63678AD3}">
  <sheetPr>
    <tabColor rgb="FF4B4B4B"/>
  </sheetPr>
  <dimension ref="A1:AG11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4.125" defaultRowHeight="14.25" customHeight="1" x14ac:dyDescent="0.3"/>
  <cols>
    <col min="1" max="16384" width="14.125" style="5"/>
  </cols>
  <sheetData>
    <row r="1" spans="1:33" s="45" customFormat="1" ht="14.25" customHeight="1" x14ac:dyDescent="0.3">
      <c r="A1" s="45" t="s">
        <v>63</v>
      </c>
    </row>
    <row r="3" spans="1:33" ht="14.25" customHeight="1" x14ac:dyDescent="0.3">
      <c r="A3" s="8" t="s">
        <v>64</v>
      </c>
      <c r="C3" s="8" t="s">
        <v>70</v>
      </c>
      <c r="E3" s="46" t="s">
        <v>65</v>
      </c>
      <c r="G3" s="46" t="s">
        <v>71</v>
      </c>
    </row>
    <row r="5" spans="1:33" ht="14.25" customHeight="1" x14ac:dyDescent="0.3">
      <c r="A5" s="7" t="s">
        <v>66</v>
      </c>
      <c r="B5" s="7" t="s">
        <v>67</v>
      </c>
      <c r="C5" s="7" t="s">
        <v>68</v>
      </c>
      <c r="D5" s="7">
        <v>2025</v>
      </c>
      <c r="E5" s="7">
        <v>2026</v>
      </c>
      <c r="F5" s="7">
        <v>2027</v>
      </c>
      <c r="G5" s="7">
        <v>2028</v>
      </c>
      <c r="H5" s="7">
        <v>2029</v>
      </c>
      <c r="I5" s="7">
        <v>2030</v>
      </c>
      <c r="J5" s="7">
        <v>2031</v>
      </c>
      <c r="K5" s="7">
        <v>2032</v>
      </c>
      <c r="L5" s="7">
        <v>2033</v>
      </c>
      <c r="M5" s="7">
        <v>2034</v>
      </c>
      <c r="N5" s="7">
        <v>2035</v>
      </c>
      <c r="O5" s="7">
        <v>2036</v>
      </c>
      <c r="P5" s="7">
        <v>2037</v>
      </c>
      <c r="Q5" s="7">
        <v>2038</v>
      </c>
      <c r="R5" s="7">
        <v>2039</v>
      </c>
      <c r="S5" s="7">
        <v>2040</v>
      </c>
      <c r="T5" s="7">
        <v>2041</v>
      </c>
      <c r="U5" s="7">
        <v>2042</v>
      </c>
      <c r="V5" s="7">
        <v>2043</v>
      </c>
      <c r="W5" s="7">
        <v>2044</v>
      </c>
      <c r="X5" s="7">
        <v>2045</v>
      </c>
      <c r="Y5" s="7">
        <v>2046</v>
      </c>
      <c r="Z5" s="7">
        <v>2047</v>
      </c>
      <c r="AA5" s="7">
        <v>2048</v>
      </c>
      <c r="AB5" s="7">
        <v>2049</v>
      </c>
      <c r="AC5" s="7">
        <v>2050</v>
      </c>
      <c r="AD5" s="7">
        <v>2051</v>
      </c>
      <c r="AE5" s="7">
        <v>2052</v>
      </c>
      <c r="AF5" s="7">
        <v>2053</v>
      </c>
      <c r="AG5" s="7">
        <v>2054</v>
      </c>
    </row>
    <row r="6" spans="1:33" ht="14.25" customHeight="1" x14ac:dyDescent="0.3">
      <c r="A6" s="3" t="s">
        <v>69</v>
      </c>
      <c r="B6" s="4" t="s">
        <v>73</v>
      </c>
      <c r="C6" s="3" t="s">
        <v>74</v>
      </c>
      <c r="D6" s="47">
        <v>2.198E-2</v>
      </c>
      <c r="E6" s="47">
        <v>2.0750000000000001E-2</v>
      </c>
      <c r="F6" s="47">
        <v>1.9949999999999999E-2</v>
      </c>
      <c r="G6" s="47">
        <v>1.9879999999999998E-2</v>
      </c>
      <c r="H6" s="47">
        <v>1.992E-2</v>
      </c>
      <c r="I6" s="47">
        <v>1.9869999999999999E-2</v>
      </c>
      <c r="J6" s="47">
        <v>1.9859999999999999E-2</v>
      </c>
      <c r="K6" s="47">
        <v>1.9869999999999999E-2</v>
      </c>
      <c r="L6" s="47">
        <v>1.9910000000000001E-2</v>
      </c>
      <c r="M6" s="47">
        <v>1.9890000000000001E-2</v>
      </c>
      <c r="N6" s="47">
        <v>1.9900000000000001E-2</v>
      </c>
      <c r="O6" s="48">
        <v>1.9900000000000001E-2</v>
      </c>
      <c r="P6" s="48">
        <v>1.9900000000000001E-2</v>
      </c>
      <c r="Q6" s="48">
        <v>1.9900000000000001E-2</v>
      </c>
      <c r="R6" s="48">
        <v>1.9900000000000001E-2</v>
      </c>
      <c r="S6" s="48">
        <v>1.9900000000000001E-2</v>
      </c>
      <c r="T6" s="48">
        <v>1.9900000000000001E-2</v>
      </c>
      <c r="U6" s="48">
        <v>1.9900000000000001E-2</v>
      </c>
      <c r="V6" s="48">
        <v>1.9900000000000001E-2</v>
      </c>
      <c r="W6" s="48">
        <v>1.9900000000000001E-2</v>
      </c>
      <c r="X6" s="48">
        <v>1.9900000000000001E-2</v>
      </c>
      <c r="Y6" s="48">
        <v>1.9900000000000001E-2</v>
      </c>
      <c r="Z6" s="48">
        <v>1.9900000000000001E-2</v>
      </c>
      <c r="AA6" s="48">
        <v>1.9900000000000001E-2</v>
      </c>
      <c r="AB6" s="48">
        <v>1.9900000000000001E-2</v>
      </c>
      <c r="AC6" s="48">
        <v>1.9900000000000001E-2</v>
      </c>
      <c r="AD6" s="48">
        <v>1.9900000000000001E-2</v>
      </c>
      <c r="AE6" s="48">
        <v>1.9900000000000001E-2</v>
      </c>
      <c r="AF6" s="48">
        <v>1.9900000000000001E-2</v>
      </c>
      <c r="AG6" s="48">
        <v>1.9900000000000001E-2</v>
      </c>
    </row>
    <row r="7" spans="1:33" ht="14.25" customHeight="1" x14ac:dyDescent="0.3">
      <c r="A7" s="3" t="s">
        <v>69</v>
      </c>
      <c r="B7" s="4" t="s">
        <v>75</v>
      </c>
      <c r="C7" s="3" t="s">
        <v>76</v>
      </c>
      <c r="D7" s="47">
        <v>2.988E-2</v>
      </c>
      <c r="E7" s="47">
        <v>2.4660000000000001E-2</v>
      </c>
      <c r="F7" s="47">
        <v>2.1100000000000001E-2</v>
      </c>
      <c r="G7" s="47">
        <v>2.155E-2</v>
      </c>
      <c r="H7" s="47">
        <v>2.1690000000000001E-2</v>
      </c>
      <c r="I7" s="47">
        <v>2.1749999999999999E-2</v>
      </c>
      <c r="J7" s="48">
        <v>2.1749999999999999E-2</v>
      </c>
      <c r="K7" s="48">
        <v>2.1749999999999999E-2</v>
      </c>
      <c r="L7" s="48">
        <v>2.1749999999999999E-2</v>
      </c>
      <c r="M7" s="48">
        <v>2.1749999999999999E-2</v>
      </c>
      <c r="N7" s="48">
        <v>2.1749999999999999E-2</v>
      </c>
      <c r="O7" s="48">
        <v>2.1749999999999999E-2</v>
      </c>
      <c r="P7" s="48">
        <v>2.1749999999999999E-2</v>
      </c>
      <c r="Q7" s="48">
        <v>2.1749999999999999E-2</v>
      </c>
      <c r="R7" s="48">
        <v>2.1749999999999999E-2</v>
      </c>
      <c r="S7" s="48">
        <v>2.1749999999999999E-2</v>
      </c>
      <c r="T7" s="48">
        <v>2.1749999999999999E-2</v>
      </c>
      <c r="U7" s="48">
        <v>2.1749999999999999E-2</v>
      </c>
      <c r="V7" s="48">
        <v>2.1749999999999999E-2</v>
      </c>
      <c r="W7" s="48">
        <v>2.1749999999999999E-2</v>
      </c>
      <c r="X7" s="48">
        <v>2.1749999999999999E-2</v>
      </c>
      <c r="Y7" s="48">
        <v>2.1749999999999999E-2</v>
      </c>
      <c r="Z7" s="48">
        <v>2.1749999999999999E-2</v>
      </c>
      <c r="AA7" s="48">
        <v>2.1749999999999999E-2</v>
      </c>
      <c r="AB7" s="48">
        <v>2.1749999999999999E-2</v>
      </c>
      <c r="AC7" s="48">
        <v>2.1749999999999999E-2</v>
      </c>
      <c r="AD7" s="48">
        <v>2.1749999999999999E-2</v>
      </c>
      <c r="AE7" s="48">
        <v>2.1749999999999999E-2</v>
      </c>
      <c r="AF7" s="48">
        <v>2.1749999999999999E-2</v>
      </c>
      <c r="AG7" s="48">
        <v>2.1749999999999999E-2</v>
      </c>
    </row>
    <row r="8" spans="1:33" ht="14.25" customHeight="1" x14ac:dyDescent="0.3">
      <c r="A8" s="3" t="s">
        <v>69</v>
      </c>
      <c r="B8" s="4" t="s">
        <v>73</v>
      </c>
      <c r="C8" s="3" t="s">
        <v>77</v>
      </c>
      <c r="D8" s="47">
        <v>4.3709999999999999E-2</v>
      </c>
      <c r="E8" s="47">
        <v>3.9399999999999998E-2</v>
      </c>
      <c r="F8" s="47">
        <v>3.7929999999999998E-2</v>
      </c>
      <c r="G8" s="47">
        <v>3.7670000000000002E-2</v>
      </c>
      <c r="H8" s="47">
        <v>3.814E-2</v>
      </c>
      <c r="I8" s="47">
        <v>3.8449999999999998E-2</v>
      </c>
      <c r="J8" s="47">
        <v>3.8440000000000002E-2</v>
      </c>
      <c r="K8" s="47">
        <v>3.8670000000000003E-2</v>
      </c>
      <c r="L8" s="47">
        <v>3.8539999999999998E-2</v>
      </c>
      <c r="M8" s="47">
        <v>3.823E-2</v>
      </c>
      <c r="N8" s="47">
        <v>3.7859999999999998E-2</v>
      </c>
      <c r="O8" s="48">
        <v>3.7859999999999998E-2</v>
      </c>
      <c r="P8" s="48">
        <v>3.7859999999999998E-2</v>
      </c>
      <c r="Q8" s="48">
        <v>3.7859999999999998E-2</v>
      </c>
      <c r="R8" s="48">
        <v>3.7859999999999998E-2</v>
      </c>
      <c r="S8" s="48">
        <v>3.7859999999999998E-2</v>
      </c>
      <c r="T8" s="48">
        <v>3.7859999999999998E-2</v>
      </c>
      <c r="U8" s="48">
        <v>3.7859999999999998E-2</v>
      </c>
      <c r="V8" s="48">
        <v>3.7859999999999998E-2</v>
      </c>
      <c r="W8" s="48">
        <v>3.7859999999999998E-2</v>
      </c>
      <c r="X8" s="48">
        <v>3.7859999999999998E-2</v>
      </c>
      <c r="Y8" s="48">
        <v>3.7859999999999998E-2</v>
      </c>
      <c r="Z8" s="48">
        <v>3.7859999999999998E-2</v>
      </c>
      <c r="AA8" s="48">
        <v>3.7859999999999998E-2</v>
      </c>
      <c r="AB8" s="48">
        <v>3.7859999999999998E-2</v>
      </c>
      <c r="AC8" s="48">
        <v>3.7859999999999998E-2</v>
      </c>
      <c r="AD8" s="48">
        <v>3.7859999999999998E-2</v>
      </c>
      <c r="AE8" s="48">
        <v>3.7859999999999998E-2</v>
      </c>
      <c r="AF8" s="48">
        <v>3.7859999999999998E-2</v>
      </c>
      <c r="AG8" s="48">
        <v>3.7859999999999998E-2</v>
      </c>
    </row>
    <row r="9" spans="1:33" ht="14.25" customHeight="1" x14ac:dyDescent="0.3">
      <c r="A9" s="3" t="s">
        <v>69</v>
      </c>
      <c r="B9" s="4" t="s">
        <v>73</v>
      </c>
      <c r="C9" s="3" t="s">
        <v>78</v>
      </c>
      <c r="D9" s="47">
        <v>3.4849999999999999E-2</v>
      </c>
      <c r="E9" s="47">
        <v>3.3550000000000003E-2</v>
      </c>
      <c r="F9" s="47">
        <v>3.2039999999999999E-2</v>
      </c>
      <c r="G9" s="47">
        <v>3.099E-2</v>
      </c>
      <c r="H9" s="47">
        <v>3.0269999999999998E-2</v>
      </c>
      <c r="I9" s="47">
        <v>2.9829999999999999E-2</v>
      </c>
      <c r="J9" s="47">
        <v>2.9559999999999999E-2</v>
      </c>
      <c r="K9" s="47">
        <v>2.9440000000000001E-2</v>
      </c>
      <c r="L9" s="47">
        <v>2.9409999999999999E-2</v>
      </c>
      <c r="M9" s="47">
        <v>2.9350000000000001E-2</v>
      </c>
      <c r="N9" s="47">
        <v>2.929E-2</v>
      </c>
      <c r="O9" s="48">
        <v>2.929E-2</v>
      </c>
      <c r="P9" s="48">
        <v>2.929E-2</v>
      </c>
      <c r="Q9" s="48">
        <v>2.929E-2</v>
      </c>
      <c r="R9" s="48">
        <v>2.929E-2</v>
      </c>
      <c r="S9" s="48">
        <v>2.929E-2</v>
      </c>
      <c r="T9" s="48">
        <v>2.929E-2</v>
      </c>
      <c r="U9" s="48">
        <v>2.929E-2</v>
      </c>
      <c r="V9" s="48">
        <v>2.929E-2</v>
      </c>
      <c r="W9" s="48">
        <v>2.929E-2</v>
      </c>
      <c r="X9" s="48">
        <v>2.929E-2</v>
      </c>
      <c r="Y9" s="48">
        <v>2.929E-2</v>
      </c>
      <c r="Z9" s="48">
        <v>2.929E-2</v>
      </c>
      <c r="AA9" s="48">
        <v>2.929E-2</v>
      </c>
      <c r="AB9" s="48">
        <v>2.929E-2</v>
      </c>
      <c r="AC9" s="48">
        <v>2.929E-2</v>
      </c>
      <c r="AD9" s="48">
        <v>2.929E-2</v>
      </c>
      <c r="AE9" s="48">
        <v>2.929E-2</v>
      </c>
      <c r="AF9" s="48">
        <v>2.929E-2</v>
      </c>
      <c r="AG9" s="48">
        <v>2.929E-2</v>
      </c>
    </row>
    <row r="11" spans="1:33" ht="14.25" customHeight="1" x14ac:dyDescent="0.3">
      <c r="A11" s="49"/>
      <c r="B11" s="5" t="s">
        <v>72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A826-7388-4266-81F3-C7BFD080597C}">
  <sheetPr>
    <tabColor rgb="FF4B4B4B"/>
    <pageSetUpPr fitToPage="1"/>
  </sheetPr>
  <dimension ref="A1:K3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4.125" defaultRowHeight="14.25" customHeight="1" x14ac:dyDescent="0.3"/>
  <cols>
    <col min="1" max="1" width="14.125" style="5"/>
    <col min="2" max="5" width="14.125" style="4"/>
    <col min="6" max="9" width="14.125" style="5"/>
    <col min="10" max="10" width="14.125" style="5" customWidth="1"/>
    <col min="11" max="16384" width="14.125" style="5"/>
  </cols>
  <sheetData>
    <row r="1" spans="1:11" s="1" customFormat="1" ht="14.25" customHeight="1" x14ac:dyDescent="0.3">
      <c r="A1" s="1" t="s">
        <v>81</v>
      </c>
      <c r="B1" s="2"/>
      <c r="C1" s="2"/>
      <c r="D1" s="2"/>
      <c r="E1" s="2"/>
    </row>
    <row r="2" spans="1:11" ht="14.25" customHeight="1" x14ac:dyDescent="0.3">
      <c r="A2" s="3" t="s">
        <v>82</v>
      </c>
    </row>
    <row r="3" spans="1:11" ht="14.25" customHeight="1" x14ac:dyDescent="0.3">
      <c r="H3" s="6"/>
    </row>
    <row r="4" spans="1:11" s="4" customFormat="1" ht="14.25" customHeight="1" x14ac:dyDescent="0.3">
      <c r="A4" s="7" t="s">
        <v>50</v>
      </c>
      <c r="B4" s="7" t="s">
        <v>51</v>
      </c>
      <c r="C4" s="7" t="s">
        <v>52</v>
      </c>
      <c r="D4" s="7" t="s">
        <v>53</v>
      </c>
      <c r="E4" s="7" t="s">
        <v>54</v>
      </c>
      <c r="F4" s="16">
        <v>2023</v>
      </c>
      <c r="G4" s="16">
        <v>2024</v>
      </c>
      <c r="H4" s="17" t="s">
        <v>79</v>
      </c>
      <c r="I4" s="7" t="s">
        <v>12</v>
      </c>
      <c r="J4" s="7" t="s">
        <v>13</v>
      </c>
      <c r="K4" s="7" t="s">
        <v>55</v>
      </c>
    </row>
    <row r="5" spans="1:11" ht="14.25" customHeight="1" x14ac:dyDescent="0.3">
      <c r="A5" s="18" t="s">
        <v>23</v>
      </c>
      <c r="B5" s="18" t="s">
        <v>24</v>
      </c>
      <c r="C5" s="18"/>
      <c r="D5" s="18"/>
      <c r="E5" s="18"/>
      <c r="F5" s="12"/>
      <c r="G5" s="12"/>
      <c r="H5" s="12"/>
      <c r="I5" s="20" t="s">
        <v>14</v>
      </c>
      <c r="J5" s="20" t="s">
        <v>16</v>
      </c>
      <c r="K5" s="21"/>
    </row>
    <row r="6" spans="1:11" ht="14.25" customHeight="1" x14ac:dyDescent="0.3">
      <c r="A6" s="18" t="s">
        <v>23</v>
      </c>
      <c r="B6" s="18" t="s">
        <v>25</v>
      </c>
      <c r="C6" s="18"/>
      <c r="D6" s="18"/>
      <c r="E6" s="18"/>
      <c r="F6" s="12"/>
      <c r="G6" s="12"/>
      <c r="H6" s="12"/>
      <c r="I6" s="20" t="s">
        <v>14</v>
      </c>
      <c r="J6" s="20" t="s">
        <v>15</v>
      </c>
      <c r="K6" s="21"/>
    </row>
    <row r="7" spans="1:11" ht="14.25" customHeight="1" x14ac:dyDescent="0.3">
      <c r="A7" s="18" t="s">
        <v>56</v>
      </c>
      <c r="B7" s="18" t="s">
        <v>17</v>
      </c>
      <c r="C7" s="18"/>
      <c r="D7" s="18"/>
      <c r="E7" s="18"/>
      <c r="F7" s="12"/>
      <c r="G7" s="12"/>
      <c r="H7" s="12"/>
      <c r="I7" s="20" t="s">
        <v>0</v>
      </c>
      <c r="J7" s="20" t="s">
        <v>17</v>
      </c>
      <c r="K7" s="21"/>
    </row>
    <row r="8" spans="1:11" ht="14.25" customHeight="1" x14ac:dyDescent="0.3">
      <c r="A8" s="18" t="s">
        <v>56</v>
      </c>
      <c r="B8" s="18" t="s">
        <v>26</v>
      </c>
      <c r="C8" s="18"/>
      <c r="D8" s="18"/>
      <c r="E8" s="18"/>
      <c r="F8" s="12"/>
      <c r="G8" s="12"/>
      <c r="H8" s="12"/>
      <c r="I8" s="20" t="s">
        <v>0</v>
      </c>
      <c r="J8" s="20" t="s">
        <v>17</v>
      </c>
      <c r="K8" s="21"/>
    </row>
    <row r="9" spans="1:11" ht="14.25" customHeight="1" x14ac:dyDescent="0.3">
      <c r="A9" s="18" t="s">
        <v>56</v>
      </c>
      <c r="B9" s="18" t="s">
        <v>27</v>
      </c>
      <c r="C9" s="18"/>
      <c r="D9" s="18"/>
      <c r="E9" s="18"/>
      <c r="F9" s="12"/>
      <c r="G9" s="12"/>
      <c r="H9" s="12"/>
      <c r="I9" s="20" t="s">
        <v>0</v>
      </c>
      <c r="J9" s="20" t="s">
        <v>18</v>
      </c>
      <c r="K9" s="21"/>
    </row>
    <row r="10" spans="1:11" ht="14.25" customHeight="1" x14ac:dyDescent="0.3">
      <c r="A10" s="18" t="s">
        <v>56</v>
      </c>
      <c r="B10" s="18" t="s">
        <v>28</v>
      </c>
      <c r="C10" s="18"/>
      <c r="D10" s="18"/>
      <c r="E10" s="18"/>
      <c r="F10" s="12"/>
      <c r="G10" s="12"/>
      <c r="H10" s="12"/>
      <c r="I10" s="20" t="s">
        <v>0</v>
      </c>
      <c r="J10" s="20" t="s">
        <v>20</v>
      </c>
      <c r="K10" s="21"/>
    </row>
    <row r="11" spans="1:11" ht="14.25" customHeight="1" x14ac:dyDescent="0.3">
      <c r="A11" s="18" t="s">
        <v>56</v>
      </c>
      <c r="B11" s="18" t="s">
        <v>29</v>
      </c>
      <c r="C11" s="18"/>
      <c r="D11" s="18"/>
      <c r="E11" s="18"/>
      <c r="F11" s="12"/>
      <c r="G11" s="12"/>
      <c r="H11" s="12"/>
      <c r="I11" s="20" t="s">
        <v>0</v>
      </c>
      <c r="J11" s="20" t="s">
        <v>19</v>
      </c>
      <c r="K11" s="21"/>
    </row>
    <row r="12" spans="1:11" ht="14.25" customHeight="1" x14ac:dyDescent="0.3">
      <c r="A12" s="18" t="s">
        <v>56</v>
      </c>
      <c r="B12" s="18" t="s">
        <v>30</v>
      </c>
      <c r="C12" s="18"/>
      <c r="D12" s="18"/>
      <c r="E12" s="18"/>
      <c r="F12" s="12"/>
      <c r="G12" s="12"/>
      <c r="H12" s="12"/>
      <c r="I12" s="20" t="s">
        <v>0</v>
      </c>
      <c r="J12" s="20" t="s">
        <v>19</v>
      </c>
      <c r="K12" s="21"/>
    </row>
    <row r="13" spans="1:11" ht="14.25" customHeight="1" x14ac:dyDescent="0.3">
      <c r="A13" s="18" t="s">
        <v>56</v>
      </c>
      <c r="B13" s="18" t="s">
        <v>31</v>
      </c>
      <c r="C13" s="18"/>
      <c r="D13" s="18"/>
      <c r="E13" s="18"/>
      <c r="F13" s="12"/>
      <c r="G13" s="12"/>
      <c r="H13" s="12"/>
      <c r="I13" s="20" t="s">
        <v>0</v>
      </c>
      <c r="J13" s="20" t="s">
        <v>19</v>
      </c>
      <c r="K13" s="21"/>
    </row>
    <row r="14" spans="1:11" ht="14.25" customHeight="1" x14ac:dyDescent="0.3">
      <c r="A14" s="18" t="s">
        <v>56</v>
      </c>
      <c r="B14" s="18" t="s">
        <v>22</v>
      </c>
      <c r="C14" s="18"/>
      <c r="D14" s="18"/>
      <c r="E14" s="18"/>
      <c r="F14" s="12"/>
      <c r="G14" s="12"/>
      <c r="H14" s="12"/>
      <c r="I14" s="20" t="s">
        <v>0</v>
      </c>
      <c r="J14" s="20" t="s">
        <v>19</v>
      </c>
      <c r="K14" s="21"/>
    </row>
    <row r="15" spans="1:11" ht="14.25" customHeight="1" x14ac:dyDescent="0.3">
      <c r="A15" s="18" t="s">
        <v>56</v>
      </c>
      <c r="B15" s="18" t="s">
        <v>32</v>
      </c>
      <c r="C15" s="18"/>
      <c r="D15" s="18"/>
      <c r="E15" s="18"/>
      <c r="F15" s="12"/>
      <c r="G15" s="12"/>
      <c r="H15" s="12"/>
      <c r="I15" s="20" t="s">
        <v>0</v>
      </c>
      <c r="J15" s="20" t="s">
        <v>20</v>
      </c>
      <c r="K15" s="21"/>
    </row>
    <row r="16" spans="1:11" ht="14.25" customHeight="1" x14ac:dyDescent="0.3">
      <c r="A16" s="18" t="s">
        <v>33</v>
      </c>
      <c r="B16" s="18" t="s">
        <v>34</v>
      </c>
      <c r="C16" s="18"/>
      <c r="D16" s="18"/>
      <c r="E16" s="18"/>
      <c r="F16" s="12"/>
      <c r="G16" s="12"/>
      <c r="H16" s="12"/>
      <c r="I16" s="20" t="s">
        <v>1</v>
      </c>
      <c r="J16" s="20" t="s">
        <v>17</v>
      </c>
      <c r="K16" s="21"/>
    </row>
    <row r="17" spans="1:11" ht="14.25" customHeight="1" x14ac:dyDescent="0.3">
      <c r="A17" s="18" t="s">
        <v>33</v>
      </c>
      <c r="B17" s="18" t="s">
        <v>35</v>
      </c>
      <c r="C17" s="18"/>
      <c r="D17" s="18"/>
      <c r="E17" s="18"/>
      <c r="F17" s="12"/>
      <c r="G17" s="12"/>
      <c r="H17" s="12"/>
      <c r="I17" s="20" t="s">
        <v>1</v>
      </c>
      <c r="J17" s="20" t="s">
        <v>17</v>
      </c>
      <c r="K17" s="21"/>
    </row>
    <row r="18" spans="1:11" ht="14.25" customHeight="1" x14ac:dyDescent="0.3">
      <c r="A18" s="18" t="s">
        <v>33</v>
      </c>
      <c r="B18" s="18" t="s">
        <v>26</v>
      </c>
      <c r="C18" s="18"/>
      <c r="D18" s="18"/>
      <c r="E18" s="18"/>
      <c r="F18" s="12"/>
      <c r="G18" s="12"/>
      <c r="H18" s="12"/>
      <c r="I18" s="20" t="s">
        <v>1</v>
      </c>
      <c r="J18" s="20" t="s">
        <v>17</v>
      </c>
      <c r="K18" s="21"/>
    </row>
    <row r="19" spans="1:11" ht="14.25" customHeight="1" x14ac:dyDescent="0.3">
      <c r="A19" s="18" t="s">
        <v>33</v>
      </c>
      <c r="B19" s="18" t="s">
        <v>36</v>
      </c>
      <c r="C19" s="18"/>
      <c r="D19" s="18"/>
      <c r="E19" s="18"/>
      <c r="F19" s="12"/>
      <c r="G19" s="12"/>
      <c r="H19" s="12"/>
      <c r="I19" s="20" t="s">
        <v>1</v>
      </c>
      <c r="J19" s="20" t="s">
        <v>17</v>
      </c>
      <c r="K19" s="21"/>
    </row>
    <row r="20" spans="1:11" ht="14.25" customHeight="1" x14ac:dyDescent="0.3">
      <c r="A20" s="18" t="s">
        <v>33</v>
      </c>
      <c r="B20" s="18" t="s">
        <v>37</v>
      </c>
      <c r="C20" s="18"/>
      <c r="D20" s="18"/>
      <c r="E20" s="18"/>
      <c r="F20" s="12"/>
      <c r="G20" s="12"/>
      <c r="H20" s="12"/>
      <c r="I20" s="20" t="s">
        <v>1</v>
      </c>
      <c r="J20" s="20" t="s">
        <v>18</v>
      </c>
      <c r="K20" s="21"/>
    </row>
    <row r="21" spans="1:11" ht="14.25" customHeight="1" x14ac:dyDescent="0.3">
      <c r="A21" s="18" t="s">
        <v>33</v>
      </c>
      <c r="B21" s="18" t="s">
        <v>38</v>
      </c>
      <c r="C21" s="18"/>
      <c r="D21" s="18"/>
      <c r="E21" s="18"/>
      <c r="F21" s="12"/>
      <c r="G21" s="12"/>
      <c r="H21" s="12"/>
      <c r="I21" s="20" t="s">
        <v>1</v>
      </c>
      <c r="J21" s="20" t="s">
        <v>19</v>
      </c>
      <c r="K21" s="21"/>
    </row>
    <row r="22" spans="1:11" ht="14.25" customHeight="1" x14ac:dyDescent="0.3">
      <c r="A22" s="18" t="s">
        <v>33</v>
      </c>
      <c r="B22" s="18" t="s">
        <v>39</v>
      </c>
      <c r="C22" s="18"/>
      <c r="D22" s="18"/>
      <c r="E22" s="18"/>
      <c r="F22" s="12"/>
      <c r="G22" s="12"/>
      <c r="H22" s="12"/>
      <c r="I22" s="20" t="s">
        <v>1</v>
      </c>
      <c r="J22" s="20" t="s">
        <v>19</v>
      </c>
      <c r="K22" s="21"/>
    </row>
    <row r="23" spans="1:11" ht="14.25" customHeight="1" x14ac:dyDescent="0.3">
      <c r="A23" s="18" t="s">
        <v>33</v>
      </c>
      <c r="B23" s="18" t="s">
        <v>40</v>
      </c>
      <c r="C23" s="18"/>
      <c r="D23" s="18"/>
      <c r="E23" s="18"/>
      <c r="F23" s="12"/>
      <c r="G23" s="12"/>
      <c r="H23" s="12"/>
      <c r="I23" s="20" t="s">
        <v>1</v>
      </c>
      <c r="J23" s="20" t="s">
        <v>19</v>
      </c>
      <c r="K23" s="21"/>
    </row>
    <row r="24" spans="1:11" ht="14.25" customHeight="1" x14ac:dyDescent="0.3">
      <c r="A24" s="18" t="s">
        <v>33</v>
      </c>
      <c r="B24" s="18" t="s">
        <v>41</v>
      </c>
      <c r="C24" s="18"/>
      <c r="D24" s="18"/>
      <c r="E24" s="18"/>
      <c r="F24" s="12"/>
      <c r="G24" s="12"/>
      <c r="H24" s="12"/>
      <c r="I24" s="20" t="s">
        <v>1</v>
      </c>
      <c r="J24" s="20" t="s">
        <v>19</v>
      </c>
      <c r="K24" s="21"/>
    </row>
    <row r="25" spans="1:11" ht="14.25" customHeight="1" x14ac:dyDescent="0.3">
      <c r="A25" s="18" t="s">
        <v>33</v>
      </c>
      <c r="B25" s="18" t="s">
        <v>28</v>
      </c>
      <c r="C25" s="18"/>
      <c r="D25" s="18"/>
      <c r="E25" s="18"/>
      <c r="F25" s="12"/>
      <c r="G25" s="12"/>
      <c r="H25" s="12"/>
      <c r="I25" s="20" t="s">
        <v>1</v>
      </c>
      <c r="J25" s="20" t="s">
        <v>20</v>
      </c>
      <c r="K25" s="21"/>
    </row>
    <row r="26" spans="1:11" ht="14.25" customHeight="1" x14ac:dyDescent="0.3">
      <c r="A26" s="18" t="s">
        <v>33</v>
      </c>
      <c r="B26" s="18" t="s">
        <v>29</v>
      </c>
      <c r="C26" s="18"/>
      <c r="D26" s="18"/>
      <c r="E26" s="18"/>
      <c r="F26" s="12"/>
      <c r="G26" s="12"/>
      <c r="H26" s="12"/>
      <c r="I26" s="20" t="s">
        <v>1</v>
      </c>
      <c r="J26" s="20" t="s">
        <v>19</v>
      </c>
      <c r="K26" s="21"/>
    </row>
    <row r="27" spans="1:11" ht="14.25" customHeight="1" x14ac:dyDescent="0.3">
      <c r="A27" s="18" t="s">
        <v>33</v>
      </c>
      <c r="B27" s="18" t="s">
        <v>31</v>
      </c>
      <c r="C27" s="18"/>
      <c r="D27" s="18"/>
      <c r="E27" s="18"/>
      <c r="F27" s="12"/>
      <c r="G27" s="12"/>
      <c r="H27" s="12"/>
      <c r="I27" s="20" t="s">
        <v>1</v>
      </c>
      <c r="J27" s="20" t="s">
        <v>19</v>
      </c>
      <c r="K27" s="21"/>
    </row>
    <row r="28" spans="1:11" ht="14.25" customHeight="1" x14ac:dyDescent="0.3">
      <c r="A28" s="18" t="s">
        <v>33</v>
      </c>
      <c r="B28" s="18" t="s">
        <v>42</v>
      </c>
      <c r="C28" s="18"/>
      <c r="D28" s="18"/>
      <c r="E28" s="18"/>
      <c r="F28" s="12"/>
      <c r="G28" s="12"/>
      <c r="H28" s="12"/>
      <c r="I28" s="20" t="s">
        <v>1</v>
      </c>
      <c r="J28" s="20" t="s">
        <v>19</v>
      </c>
      <c r="K28" s="21"/>
    </row>
    <row r="29" spans="1:11" ht="14.25" customHeight="1" x14ac:dyDescent="0.3">
      <c r="A29" s="18" t="s">
        <v>33</v>
      </c>
      <c r="B29" s="18" t="s">
        <v>22</v>
      </c>
      <c r="C29" s="18"/>
      <c r="D29" s="18"/>
      <c r="E29" s="18"/>
      <c r="F29" s="12"/>
      <c r="G29" s="12"/>
      <c r="H29" s="12"/>
      <c r="I29" s="20" t="s">
        <v>1</v>
      </c>
      <c r="J29" s="20" t="s">
        <v>19</v>
      </c>
      <c r="K29" s="21"/>
    </row>
    <row r="30" spans="1:11" ht="14.25" customHeight="1" x14ac:dyDescent="0.3">
      <c r="A30" s="18" t="s">
        <v>33</v>
      </c>
      <c r="B30" s="18" t="s">
        <v>43</v>
      </c>
      <c r="C30" s="18"/>
      <c r="D30" s="18"/>
      <c r="E30" s="18"/>
      <c r="F30" s="12"/>
      <c r="G30" s="12"/>
      <c r="H30" s="12"/>
      <c r="I30" s="20" t="s">
        <v>1</v>
      </c>
      <c r="J30" s="20" t="s">
        <v>19</v>
      </c>
      <c r="K30" s="21"/>
    </row>
    <row r="31" spans="1:11" ht="14.25" customHeight="1" x14ac:dyDescent="0.3">
      <c r="A31" s="18" t="s">
        <v>33</v>
      </c>
      <c r="B31" s="18" t="s">
        <v>44</v>
      </c>
      <c r="C31" s="18"/>
      <c r="D31" s="18"/>
      <c r="E31" s="18"/>
      <c r="F31" s="12"/>
      <c r="G31" s="12"/>
      <c r="H31" s="12"/>
      <c r="I31" s="20" t="s">
        <v>1</v>
      </c>
      <c r="J31" s="20" t="s">
        <v>19</v>
      </c>
      <c r="K31" s="21"/>
    </row>
    <row r="32" spans="1:11" ht="14.25" customHeight="1" x14ac:dyDescent="0.3">
      <c r="A32" s="18" t="s">
        <v>33</v>
      </c>
      <c r="B32" s="18" t="s">
        <v>45</v>
      </c>
      <c r="C32" s="18"/>
      <c r="D32" s="18"/>
      <c r="E32" s="18"/>
      <c r="F32" s="12"/>
      <c r="G32" s="12"/>
      <c r="H32" s="12"/>
      <c r="I32" s="20" t="s">
        <v>1</v>
      </c>
      <c r="J32" s="20" t="s">
        <v>19</v>
      </c>
      <c r="K32" s="21"/>
    </row>
    <row r="33" spans="1:11" ht="14.25" customHeight="1" x14ac:dyDescent="0.3">
      <c r="A33" s="18" t="s">
        <v>33</v>
      </c>
      <c r="B33" s="18" t="s">
        <v>46</v>
      </c>
      <c r="C33" s="18"/>
      <c r="D33" s="18"/>
      <c r="E33" s="18"/>
      <c r="F33" s="12"/>
      <c r="G33" s="12"/>
      <c r="H33" s="12"/>
      <c r="I33" s="20" t="s">
        <v>1</v>
      </c>
      <c r="J33" s="20" t="s">
        <v>19</v>
      </c>
      <c r="K33" s="21"/>
    </row>
    <row r="34" spans="1:11" ht="14.25" customHeight="1" x14ac:dyDescent="0.3">
      <c r="A34" s="18" t="s">
        <v>33</v>
      </c>
      <c r="B34" s="18" t="s">
        <v>47</v>
      </c>
      <c r="C34" s="18"/>
      <c r="D34" s="18"/>
      <c r="E34" s="18"/>
      <c r="F34" s="12"/>
      <c r="G34" s="12"/>
      <c r="H34" s="12"/>
      <c r="I34" s="20" t="s">
        <v>1</v>
      </c>
      <c r="J34" s="20" t="s">
        <v>19</v>
      </c>
      <c r="K34" s="21"/>
    </row>
    <row r="35" spans="1:11" ht="14.25" customHeight="1" x14ac:dyDescent="0.3">
      <c r="A35" s="18" t="s">
        <v>48</v>
      </c>
      <c r="B35" s="18" t="s">
        <v>49</v>
      </c>
      <c r="C35" s="18"/>
      <c r="D35" s="18"/>
      <c r="E35" s="18"/>
      <c r="F35" s="12"/>
      <c r="G35" s="12"/>
      <c r="H35" s="12"/>
      <c r="I35" s="20" t="s">
        <v>2</v>
      </c>
      <c r="J35" s="20" t="s">
        <v>21</v>
      </c>
      <c r="K35" s="21"/>
    </row>
  </sheetData>
  <sheetProtection formatCells="0" formatColumns="0" formatRows="0" insertRows="0" deleteRows="0"/>
  <phoneticPr fontId="1" type="noConversion"/>
  <pageMargins left="0.25" right="0.25" top="0.75" bottom="0.75" header="0.3" footer="0.3"/>
  <pageSetup paperSize="9" scale="38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6" stopIfTrue="1" id="{6D22E75E-AABB-4B84-BB77-63461FAFCB05}">
            <xm:f>Report_Est_PL!$B$3="M USD"</xm:f>
            <x14:dxf>
              <numFmt numFmtId="183" formatCode="#,##0,,_);\(#,##0,,\);&quot; - &quot;;@_)"/>
            </x14:dxf>
          </x14:cfRule>
          <xm:sqref>F5</xm:sqref>
        </x14:conditionalFormatting>
        <x14:conditionalFormatting xmlns:xm="http://schemas.microsoft.com/office/excel/2006/main">
          <x14:cfRule type="expression" priority="185" stopIfTrue="1" id="{B452507E-955A-4D97-94B2-E677293A874D}">
            <xm:f>Report_Est_PL!$B$3="M USD"</xm:f>
            <x14:dxf>
              <numFmt numFmtId="183" formatCode="#,##0,,_);\(#,##0,,\);&quot; - &quot;;@_)"/>
            </x14:dxf>
          </x14:cfRule>
          <xm:sqref>G5</xm:sqref>
        </x14:conditionalFormatting>
        <x14:conditionalFormatting xmlns:xm="http://schemas.microsoft.com/office/excel/2006/main">
          <x14:cfRule type="expression" priority="184" stopIfTrue="1" id="{4CCD5671-F05F-484E-85A8-99B4AE7D7F36}">
            <xm:f>Report_Est_PL!$B$3="M USD"</xm:f>
            <x14:dxf>
              <numFmt numFmtId="183" formatCode="#,##0,,_);\(#,##0,,\);&quot; - &quot;;@_)"/>
            </x14:dxf>
          </x14:cfRule>
          <xm:sqref>H5</xm:sqref>
        </x14:conditionalFormatting>
        <x14:conditionalFormatting xmlns:xm="http://schemas.microsoft.com/office/excel/2006/main">
          <x14:cfRule type="expression" priority="183" stopIfTrue="1" id="{1F8FB741-D983-45D5-8767-E49BC5426439}">
            <xm:f>Report_Est_PL!$B$3="M USD"</xm:f>
            <x14:dxf>
              <numFmt numFmtId="183" formatCode="#,##0,,_);\(#,##0,,\);&quot; - &quot;;@_)"/>
            </x14:dxf>
          </x14:cfRule>
          <xm:sqref>I5</xm:sqref>
        </x14:conditionalFormatting>
        <x14:conditionalFormatting xmlns:xm="http://schemas.microsoft.com/office/excel/2006/main">
          <x14:cfRule type="expression" priority="182" stopIfTrue="1" id="{FD057FDF-ADE6-4C09-9C9B-C62C2E708580}">
            <xm:f>Report_Est_PL!$B$3="M USD"</xm:f>
            <x14:dxf>
              <numFmt numFmtId="183" formatCode="#,##0,,_);\(#,##0,,\);&quot; - &quot;;@_)"/>
            </x14:dxf>
          </x14:cfRule>
          <xm:sqref>J5</xm:sqref>
        </x14:conditionalFormatting>
        <x14:conditionalFormatting xmlns:xm="http://schemas.microsoft.com/office/excel/2006/main">
          <x14:cfRule type="expression" priority="181" stopIfTrue="1" id="{C39BDD5D-FCDA-47DD-B92B-DBDB4BD48116}">
            <xm:f>Report_Est_PL!$B$3="M USD"</xm:f>
            <x14:dxf>
              <numFmt numFmtId="183" formatCode="#,##0,,_);\(#,##0,,\);&quot; - &quot;;@_)"/>
            </x14:dxf>
          </x14:cfRule>
          <xm:sqref>K5</xm:sqref>
        </x14:conditionalFormatting>
        <x14:conditionalFormatting xmlns:xm="http://schemas.microsoft.com/office/excel/2006/main">
          <x14:cfRule type="expression" priority="180" stopIfTrue="1" id="{B89F4350-08CC-4E10-A015-894090DD1510}">
            <xm:f>Report_Est_PL!$B$3="M USD"</xm:f>
            <x14:dxf>
              <numFmt numFmtId="183" formatCode="#,##0,,_);\(#,##0,,\);&quot; - &quot;;@_)"/>
            </x14:dxf>
          </x14:cfRule>
          <xm:sqref>F6</xm:sqref>
        </x14:conditionalFormatting>
        <x14:conditionalFormatting xmlns:xm="http://schemas.microsoft.com/office/excel/2006/main">
          <x14:cfRule type="expression" priority="179" stopIfTrue="1" id="{BC44EC36-A590-4C9C-A436-B80A901A25A2}">
            <xm:f>Report_Est_PL!$B$3="M USD"</xm:f>
            <x14:dxf>
              <numFmt numFmtId="183" formatCode="#,##0,,_);\(#,##0,,\);&quot; - &quot;;@_)"/>
            </x14:dxf>
          </x14:cfRule>
          <xm:sqref>G6</xm:sqref>
        </x14:conditionalFormatting>
        <x14:conditionalFormatting xmlns:xm="http://schemas.microsoft.com/office/excel/2006/main">
          <x14:cfRule type="expression" priority="178" stopIfTrue="1" id="{C0F59E59-8361-418E-9D01-AD530A9F5FB8}">
            <xm:f>Report_Est_PL!$B$3="M USD"</xm:f>
            <x14:dxf>
              <numFmt numFmtId="183" formatCode="#,##0,,_);\(#,##0,,\);&quot; - &quot;;@_)"/>
            </x14:dxf>
          </x14:cfRule>
          <xm:sqref>H6</xm:sqref>
        </x14:conditionalFormatting>
        <x14:conditionalFormatting xmlns:xm="http://schemas.microsoft.com/office/excel/2006/main">
          <x14:cfRule type="expression" priority="177" stopIfTrue="1" id="{38CC4967-CEFA-4C60-8E8E-C6C06C34F9FA}">
            <xm:f>Report_Est_PL!$B$3="M USD"</xm:f>
            <x14:dxf>
              <numFmt numFmtId="183" formatCode="#,##0,,_);\(#,##0,,\);&quot; - &quot;;@_)"/>
            </x14:dxf>
          </x14:cfRule>
          <xm:sqref>I6</xm:sqref>
        </x14:conditionalFormatting>
        <x14:conditionalFormatting xmlns:xm="http://schemas.microsoft.com/office/excel/2006/main">
          <x14:cfRule type="expression" priority="176" stopIfTrue="1" id="{0B7256A5-4D83-4762-9590-9B4D24DC4055}">
            <xm:f>Report_Est_PL!$B$3="M USD"</xm:f>
            <x14:dxf>
              <numFmt numFmtId="183" formatCode="#,##0,,_);\(#,##0,,\);&quot; - &quot;;@_)"/>
            </x14:dxf>
          </x14:cfRule>
          <xm:sqref>J6</xm:sqref>
        </x14:conditionalFormatting>
        <x14:conditionalFormatting xmlns:xm="http://schemas.microsoft.com/office/excel/2006/main">
          <x14:cfRule type="expression" priority="175" stopIfTrue="1" id="{502A831C-417D-4272-9E62-5035D83F0A1E}">
            <xm:f>Report_Est_PL!$B$3="M USD"</xm:f>
            <x14:dxf>
              <numFmt numFmtId="183" formatCode="#,##0,,_);\(#,##0,,\);&quot; - &quot;;@_)"/>
            </x14:dxf>
          </x14:cfRule>
          <xm:sqref>K6</xm:sqref>
        </x14:conditionalFormatting>
        <x14:conditionalFormatting xmlns:xm="http://schemas.microsoft.com/office/excel/2006/main">
          <x14:cfRule type="expression" priority="174" stopIfTrue="1" id="{C62CA3E2-14DB-45B6-B30E-E39131CFB219}">
            <xm:f>Report_Est_PL!$B$3="M USD"</xm:f>
            <x14:dxf>
              <numFmt numFmtId="183" formatCode="#,##0,,_);\(#,##0,,\);&quot; - &quot;;@_)"/>
            </x14:dxf>
          </x14:cfRule>
          <xm:sqref>F7</xm:sqref>
        </x14:conditionalFormatting>
        <x14:conditionalFormatting xmlns:xm="http://schemas.microsoft.com/office/excel/2006/main">
          <x14:cfRule type="expression" priority="173" stopIfTrue="1" id="{D81A1BDD-4292-4127-9F65-A7FEAE527B3D}">
            <xm:f>Report_Est_PL!$B$3="M USD"</xm:f>
            <x14:dxf>
              <numFmt numFmtId="183" formatCode="#,##0,,_);\(#,##0,,\);&quot; - &quot;;@_)"/>
            </x14:dxf>
          </x14:cfRule>
          <xm:sqref>G7</xm:sqref>
        </x14:conditionalFormatting>
        <x14:conditionalFormatting xmlns:xm="http://schemas.microsoft.com/office/excel/2006/main">
          <x14:cfRule type="expression" priority="172" stopIfTrue="1" id="{E9589A0E-1E2C-41CA-A4A2-47538678CC70}">
            <xm:f>Report_Est_PL!$B$3="M USD"</xm:f>
            <x14:dxf>
              <numFmt numFmtId="183" formatCode="#,##0,,_);\(#,##0,,\);&quot; - &quot;;@_)"/>
            </x14:dxf>
          </x14:cfRule>
          <xm:sqref>H7</xm:sqref>
        </x14:conditionalFormatting>
        <x14:conditionalFormatting xmlns:xm="http://schemas.microsoft.com/office/excel/2006/main">
          <x14:cfRule type="expression" priority="171" stopIfTrue="1" id="{403855BD-5DD9-43C3-8E85-CAD749B189D9}">
            <xm:f>Report_Est_PL!$B$3="M USD"</xm:f>
            <x14:dxf>
              <numFmt numFmtId="183" formatCode="#,##0,,_);\(#,##0,,\);&quot; - &quot;;@_)"/>
            </x14:dxf>
          </x14:cfRule>
          <xm:sqref>I7</xm:sqref>
        </x14:conditionalFormatting>
        <x14:conditionalFormatting xmlns:xm="http://schemas.microsoft.com/office/excel/2006/main">
          <x14:cfRule type="expression" priority="170" stopIfTrue="1" id="{5D5DFFC8-B86A-4C1C-897F-9A13D579FC09}">
            <xm:f>Report_Est_PL!$B$3="M USD"</xm:f>
            <x14:dxf>
              <numFmt numFmtId="183" formatCode="#,##0,,_);\(#,##0,,\);&quot; - &quot;;@_)"/>
            </x14:dxf>
          </x14:cfRule>
          <xm:sqref>J7</xm:sqref>
        </x14:conditionalFormatting>
        <x14:conditionalFormatting xmlns:xm="http://schemas.microsoft.com/office/excel/2006/main">
          <x14:cfRule type="expression" priority="169" stopIfTrue="1" id="{04241769-7CA2-4948-85F9-1A1A56AD1100}">
            <xm:f>Report_Est_PL!$B$3="M USD"</xm:f>
            <x14:dxf>
              <numFmt numFmtId="183" formatCode="#,##0,,_);\(#,##0,,\);&quot; - &quot;;@_)"/>
            </x14:dxf>
          </x14:cfRule>
          <xm:sqref>K7</xm:sqref>
        </x14:conditionalFormatting>
        <x14:conditionalFormatting xmlns:xm="http://schemas.microsoft.com/office/excel/2006/main">
          <x14:cfRule type="expression" priority="168" stopIfTrue="1" id="{10C44546-63B9-473B-87EF-24EA9580BEB1}">
            <xm:f>Report_Est_PL!$B$3="M USD"</xm:f>
            <x14:dxf>
              <numFmt numFmtId="183" formatCode="#,##0,,_);\(#,##0,,\);&quot; - &quot;;@_)"/>
            </x14:dxf>
          </x14:cfRule>
          <xm:sqref>F8</xm:sqref>
        </x14:conditionalFormatting>
        <x14:conditionalFormatting xmlns:xm="http://schemas.microsoft.com/office/excel/2006/main">
          <x14:cfRule type="expression" priority="167" stopIfTrue="1" id="{7DB74281-4A15-4FBC-938D-8EFD807524C6}">
            <xm:f>Report_Est_PL!$B$3="M USD"</xm:f>
            <x14:dxf>
              <numFmt numFmtId="183" formatCode="#,##0,,_);\(#,##0,,\);&quot; - &quot;;@_)"/>
            </x14:dxf>
          </x14:cfRule>
          <xm:sqref>G8</xm:sqref>
        </x14:conditionalFormatting>
        <x14:conditionalFormatting xmlns:xm="http://schemas.microsoft.com/office/excel/2006/main">
          <x14:cfRule type="expression" priority="166" stopIfTrue="1" id="{43CBF0CF-0FF5-4B3A-9362-BD15654AE0D0}">
            <xm:f>Report_Est_PL!$B$3="M USD"</xm:f>
            <x14:dxf>
              <numFmt numFmtId="183" formatCode="#,##0,,_);\(#,##0,,\);&quot; - &quot;;@_)"/>
            </x14:dxf>
          </x14:cfRule>
          <xm:sqref>H8</xm:sqref>
        </x14:conditionalFormatting>
        <x14:conditionalFormatting xmlns:xm="http://schemas.microsoft.com/office/excel/2006/main">
          <x14:cfRule type="expression" priority="165" stopIfTrue="1" id="{B8059EF5-5493-4ADC-B15F-67100F1F65E6}">
            <xm:f>Report_Est_PL!$B$3="M USD"</xm:f>
            <x14:dxf>
              <numFmt numFmtId="183" formatCode="#,##0,,_);\(#,##0,,\);&quot; - &quot;;@_)"/>
            </x14:dxf>
          </x14:cfRule>
          <xm:sqref>I8</xm:sqref>
        </x14:conditionalFormatting>
        <x14:conditionalFormatting xmlns:xm="http://schemas.microsoft.com/office/excel/2006/main">
          <x14:cfRule type="expression" priority="164" stopIfTrue="1" id="{1AD4FFCF-A6F6-4E43-965B-03F89A2F5E31}">
            <xm:f>Report_Est_PL!$B$3="M USD"</xm:f>
            <x14:dxf>
              <numFmt numFmtId="183" formatCode="#,##0,,_);\(#,##0,,\);&quot; - &quot;;@_)"/>
            </x14:dxf>
          </x14:cfRule>
          <xm:sqref>J8</xm:sqref>
        </x14:conditionalFormatting>
        <x14:conditionalFormatting xmlns:xm="http://schemas.microsoft.com/office/excel/2006/main">
          <x14:cfRule type="expression" priority="163" stopIfTrue="1" id="{7D584581-8034-46FC-A8E6-CFF9C27B2504}">
            <xm:f>Report_Est_PL!$B$3="M USD"</xm:f>
            <x14:dxf>
              <numFmt numFmtId="183" formatCode="#,##0,,_);\(#,##0,,\);&quot; - &quot;;@_)"/>
            </x14:dxf>
          </x14:cfRule>
          <xm:sqref>K8</xm:sqref>
        </x14:conditionalFormatting>
        <x14:conditionalFormatting xmlns:xm="http://schemas.microsoft.com/office/excel/2006/main">
          <x14:cfRule type="expression" priority="162" stopIfTrue="1" id="{3870A48A-B294-4C84-96FE-473A0DA10B93}">
            <xm:f>Report_Est_PL!$B$3="M USD"</xm:f>
            <x14:dxf>
              <numFmt numFmtId="183" formatCode="#,##0,,_);\(#,##0,,\);&quot; - &quot;;@_)"/>
            </x14:dxf>
          </x14:cfRule>
          <xm:sqref>F9</xm:sqref>
        </x14:conditionalFormatting>
        <x14:conditionalFormatting xmlns:xm="http://schemas.microsoft.com/office/excel/2006/main">
          <x14:cfRule type="expression" priority="161" stopIfTrue="1" id="{7FFD5CAC-BD7B-4262-98AD-A544CC1AB0C7}">
            <xm:f>Report_Est_PL!$B$3="M USD"</xm:f>
            <x14:dxf>
              <numFmt numFmtId="183" formatCode="#,##0,,_);\(#,##0,,\);&quot; - &quot;;@_)"/>
            </x14:dxf>
          </x14:cfRule>
          <xm:sqref>G9</xm:sqref>
        </x14:conditionalFormatting>
        <x14:conditionalFormatting xmlns:xm="http://schemas.microsoft.com/office/excel/2006/main">
          <x14:cfRule type="expression" priority="160" stopIfTrue="1" id="{1CC08CB3-E623-4908-828B-907A2B225BE7}">
            <xm:f>Report_Est_PL!$B$3="M USD"</xm:f>
            <x14:dxf>
              <numFmt numFmtId="183" formatCode="#,##0,,_);\(#,##0,,\);&quot; - &quot;;@_)"/>
            </x14:dxf>
          </x14:cfRule>
          <xm:sqref>H9</xm:sqref>
        </x14:conditionalFormatting>
        <x14:conditionalFormatting xmlns:xm="http://schemas.microsoft.com/office/excel/2006/main">
          <x14:cfRule type="expression" priority="159" stopIfTrue="1" id="{41AE1FB6-3792-4142-B39C-C672B29AEC36}">
            <xm:f>Report_Est_PL!$B$3="M USD"</xm:f>
            <x14:dxf>
              <numFmt numFmtId="183" formatCode="#,##0,,_);\(#,##0,,\);&quot; - &quot;;@_)"/>
            </x14:dxf>
          </x14:cfRule>
          <xm:sqref>I9</xm:sqref>
        </x14:conditionalFormatting>
        <x14:conditionalFormatting xmlns:xm="http://schemas.microsoft.com/office/excel/2006/main">
          <x14:cfRule type="expression" priority="158" stopIfTrue="1" id="{1837A1A8-B991-4DCD-B012-43A50BA67820}">
            <xm:f>Report_Est_PL!$B$3="M USD"</xm:f>
            <x14:dxf>
              <numFmt numFmtId="183" formatCode="#,##0,,_);\(#,##0,,\);&quot; - &quot;;@_)"/>
            </x14:dxf>
          </x14:cfRule>
          <xm:sqref>J9</xm:sqref>
        </x14:conditionalFormatting>
        <x14:conditionalFormatting xmlns:xm="http://schemas.microsoft.com/office/excel/2006/main">
          <x14:cfRule type="expression" priority="157" stopIfTrue="1" id="{42DBE09C-6705-47A6-BE56-3F34010DDA5B}">
            <xm:f>Report_Est_PL!$B$3="M USD"</xm:f>
            <x14:dxf>
              <numFmt numFmtId="183" formatCode="#,##0,,_);\(#,##0,,\);&quot; - &quot;;@_)"/>
            </x14:dxf>
          </x14:cfRule>
          <xm:sqref>K9</xm:sqref>
        </x14:conditionalFormatting>
        <x14:conditionalFormatting xmlns:xm="http://schemas.microsoft.com/office/excel/2006/main">
          <x14:cfRule type="expression" priority="156" stopIfTrue="1" id="{4F530F58-9F7D-4CED-B8FE-47A2C4477C38}">
            <xm:f>Report_Est_PL!$B$3="M USD"</xm:f>
            <x14:dxf>
              <numFmt numFmtId="183" formatCode="#,##0,,_);\(#,##0,,\);&quot; - &quot;;@_)"/>
            </x14:dxf>
          </x14:cfRule>
          <xm:sqref>F10</xm:sqref>
        </x14:conditionalFormatting>
        <x14:conditionalFormatting xmlns:xm="http://schemas.microsoft.com/office/excel/2006/main">
          <x14:cfRule type="expression" priority="155" stopIfTrue="1" id="{58A73DB7-7B41-4BAA-B266-08F98B544269}">
            <xm:f>Report_Est_PL!$B$3="M USD"</xm:f>
            <x14:dxf>
              <numFmt numFmtId="183" formatCode="#,##0,,_);\(#,##0,,\);&quot; - &quot;;@_)"/>
            </x14:dxf>
          </x14:cfRule>
          <xm:sqref>G10</xm:sqref>
        </x14:conditionalFormatting>
        <x14:conditionalFormatting xmlns:xm="http://schemas.microsoft.com/office/excel/2006/main">
          <x14:cfRule type="expression" priority="154" stopIfTrue="1" id="{7EC50B10-67A3-41D5-A13F-C6CB8D228AB6}">
            <xm:f>Report_Est_PL!$B$3="M USD"</xm:f>
            <x14:dxf>
              <numFmt numFmtId="183" formatCode="#,##0,,_);\(#,##0,,\);&quot; - &quot;;@_)"/>
            </x14:dxf>
          </x14:cfRule>
          <xm:sqref>H10</xm:sqref>
        </x14:conditionalFormatting>
        <x14:conditionalFormatting xmlns:xm="http://schemas.microsoft.com/office/excel/2006/main">
          <x14:cfRule type="expression" priority="153" stopIfTrue="1" id="{39E22702-6358-44F1-9417-8E09BA503DF2}">
            <xm:f>Report_Est_PL!$B$3="M USD"</xm:f>
            <x14:dxf>
              <numFmt numFmtId="183" formatCode="#,##0,,_);\(#,##0,,\);&quot; - &quot;;@_)"/>
            </x14:dxf>
          </x14:cfRule>
          <xm:sqref>I10</xm:sqref>
        </x14:conditionalFormatting>
        <x14:conditionalFormatting xmlns:xm="http://schemas.microsoft.com/office/excel/2006/main">
          <x14:cfRule type="expression" priority="152" stopIfTrue="1" id="{FE222511-5F68-47AD-B3C1-B67E3A4B72DB}">
            <xm:f>Report_Est_PL!$B$3="M USD"</xm:f>
            <x14:dxf>
              <numFmt numFmtId="183" formatCode="#,##0,,_);\(#,##0,,\);&quot; - &quot;;@_)"/>
            </x14:dxf>
          </x14:cfRule>
          <xm:sqref>J10</xm:sqref>
        </x14:conditionalFormatting>
        <x14:conditionalFormatting xmlns:xm="http://schemas.microsoft.com/office/excel/2006/main">
          <x14:cfRule type="expression" priority="151" stopIfTrue="1" id="{8E46FDC2-BB31-4CB0-8F88-F371B773FC5E}">
            <xm:f>Report_Est_PL!$B$3="M USD"</xm:f>
            <x14:dxf>
              <numFmt numFmtId="183" formatCode="#,##0,,_);\(#,##0,,\);&quot; - &quot;;@_)"/>
            </x14:dxf>
          </x14:cfRule>
          <xm:sqref>K10</xm:sqref>
        </x14:conditionalFormatting>
        <x14:conditionalFormatting xmlns:xm="http://schemas.microsoft.com/office/excel/2006/main">
          <x14:cfRule type="expression" priority="150" stopIfTrue="1" id="{C10D76C2-8995-4E69-AC20-8C06E6A44396}">
            <xm:f>Report_Est_PL!$B$3="M USD"</xm:f>
            <x14:dxf>
              <numFmt numFmtId="183" formatCode="#,##0,,_);\(#,##0,,\);&quot; - &quot;;@_)"/>
            </x14:dxf>
          </x14:cfRule>
          <xm:sqref>F11</xm:sqref>
        </x14:conditionalFormatting>
        <x14:conditionalFormatting xmlns:xm="http://schemas.microsoft.com/office/excel/2006/main">
          <x14:cfRule type="expression" priority="149" stopIfTrue="1" id="{51F6121B-3C28-4CFB-9119-939EB9F97E2E}">
            <xm:f>Report_Est_PL!$B$3="M USD"</xm:f>
            <x14:dxf>
              <numFmt numFmtId="183" formatCode="#,##0,,_);\(#,##0,,\);&quot; - &quot;;@_)"/>
            </x14:dxf>
          </x14:cfRule>
          <xm:sqref>G11</xm:sqref>
        </x14:conditionalFormatting>
        <x14:conditionalFormatting xmlns:xm="http://schemas.microsoft.com/office/excel/2006/main">
          <x14:cfRule type="expression" priority="148" stopIfTrue="1" id="{1506FB95-E117-4AA4-9FF3-434BBB3FEF62}">
            <xm:f>Report_Est_PL!$B$3="M USD"</xm:f>
            <x14:dxf>
              <numFmt numFmtId="183" formatCode="#,##0,,_);\(#,##0,,\);&quot; - &quot;;@_)"/>
            </x14:dxf>
          </x14:cfRule>
          <xm:sqref>H11</xm:sqref>
        </x14:conditionalFormatting>
        <x14:conditionalFormatting xmlns:xm="http://schemas.microsoft.com/office/excel/2006/main">
          <x14:cfRule type="expression" priority="147" stopIfTrue="1" id="{A6BA50DC-C890-4190-AF69-2E3792224BAB}">
            <xm:f>Report_Est_PL!$B$3="M USD"</xm:f>
            <x14:dxf>
              <numFmt numFmtId="183" formatCode="#,##0,,_);\(#,##0,,\);&quot; - &quot;;@_)"/>
            </x14:dxf>
          </x14:cfRule>
          <xm:sqref>I11</xm:sqref>
        </x14:conditionalFormatting>
        <x14:conditionalFormatting xmlns:xm="http://schemas.microsoft.com/office/excel/2006/main">
          <x14:cfRule type="expression" priority="146" stopIfTrue="1" id="{8EECA56E-B197-4FAA-B379-DFED117C0D7E}">
            <xm:f>Report_Est_PL!$B$3="M USD"</xm:f>
            <x14:dxf>
              <numFmt numFmtId="183" formatCode="#,##0,,_);\(#,##0,,\);&quot; - &quot;;@_)"/>
            </x14:dxf>
          </x14:cfRule>
          <xm:sqref>J11</xm:sqref>
        </x14:conditionalFormatting>
        <x14:conditionalFormatting xmlns:xm="http://schemas.microsoft.com/office/excel/2006/main">
          <x14:cfRule type="expression" priority="145" stopIfTrue="1" id="{2F2E4EDF-49B2-401D-B2DA-78358DDB5C1E}">
            <xm:f>Report_Est_PL!$B$3="M USD"</xm:f>
            <x14:dxf>
              <numFmt numFmtId="183" formatCode="#,##0,,_);\(#,##0,,\);&quot; - &quot;;@_)"/>
            </x14:dxf>
          </x14:cfRule>
          <xm:sqref>K11</xm:sqref>
        </x14:conditionalFormatting>
        <x14:conditionalFormatting xmlns:xm="http://schemas.microsoft.com/office/excel/2006/main">
          <x14:cfRule type="expression" priority="144" stopIfTrue="1" id="{C1AE962E-D346-44F9-8001-7D5C9A05124D}">
            <xm:f>Report_Est_PL!$B$3="M USD"</xm:f>
            <x14:dxf>
              <numFmt numFmtId="183" formatCode="#,##0,,_);\(#,##0,,\);&quot; - &quot;;@_)"/>
            </x14:dxf>
          </x14:cfRule>
          <xm:sqref>F12</xm:sqref>
        </x14:conditionalFormatting>
        <x14:conditionalFormatting xmlns:xm="http://schemas.microsoft.com/office/excel/2006/main">
          <x14:cfRule type="expression" priority="143" stopIfTrue="1" id="{324935E1-E4E5-4726-9C52-A721AB8608CB}">
            <xm:f>Report_Est_PL!$B$3="M USD"</xm:f>
            <x14:dxf>
              <numFmt numFmtId="183" formatCode="#,##0,,_);\(#,##0,,\);&quot; - &quot;;@_)"/>
            </x14:dxf>
          </x14:cfRule>
          <xm:sqref>G12</xm:sqref>
        </x14:conditionalFormatting>
        <x14:conditionalFormatting xmlns:xm="http://schemas.microsoft.com/office/excel/2006/main">
          <x14:cfRule type="expression" priority="142" stopIfTrue="1" id="{38D41F62-22F3-42DE-AFFF-DE5A8882B122}">
            <xm:f>Report_Est_PL!$B$3="M USD"</xm:f>
            <x14:dxf>
              <numFmt numFmtId="183" formatCode="#,##0,,_);\(#,##0,,\);&quot; - &quot;;@_)"/>
            </x14:dxf>
          </x14:cfRule>
          <xm:sqref>H12</xm:sqref>
        </x14:conditionalFormatting>
        <x14:conditionalFormatting xmlns:xm="http://schemas.microsoft.com/office/excel/2006/main">
          <x14:cfRule type="expression" priority="141" stopIfTrue="1" id="{959B3C83-14EC-4DE1-B338-B0ABFE97AE72}">
            <xm:f>Report_Est_PL!$B$3="M USD"</xm:f>
            <x14:dxf>
              <numFmt numFmtId="183" formatCode="#,##0,,_);\(#,##0,,\);&quot; - &quot;;@_)"/>
            </x14:dxf>
          </x14:cfRule>
          <xm:sqref>I12</xm:sqref>
        </x14:conditionalFormatting>
        <x14:conditionalFormatting xmlns:xm="http://schemas.microsoft.com/office/excel/2006/main">
          <x14:cfRule type="expression" priority="140" stopIfTrue="1" id="{412AF2A8-CDB7-4A99-B4AE-1E310FB60AAF}">
            <xm:f>Report_Est_PL!$B$3="M USD"</xm:f>
            <x14:dxf>
              <numFmt numFmtId="183" formatCode="#,##0,,_);\(#,##0,,\);&quot; - &quot;;@_)"/>
            </x14:dxf>
          </x14:cfRule>
          <xm:sqref>J12</xm:sqref>
        </x14:conditionalFormatting>
        <x14:conditionalFormatting xmlns:xm="http://schemas.microsoft.com/office/excel/2006/main">
          <x14:cfRule type="expression" priority="139" stopIfTrue="1" id="{09F113A8-C942-473B-9A9C-E080C687B991}">
            <xm:f>Report_Est_PL!$B$3="M USD"</xm:f>
            <x14:dxf>
              <numFmt numFmtId="183" formatCode="#,##0,,_);\(#,##0,,\);&quot; - &quot;;@_)"/>
            </x14:dxf>
          </x14:cfRule>
          <xm:sqref>K12</xm:sqref>
        </x14:conditionalFormatting>
        <x14:conditionalFormatting xmlns:xm="http://schemas.microsoft.com/office/excel/2006/main">
          <x14:cfRule type="expression" priority="138" stopIfTrue="1" id="{C2D5F64A-0C8F-46DA-B8EC-67DD75A27F29}">
            <xm:f>Report_Est_PL!$B$3="M USD"</xm:f>
            <x14:dxf>
              <numFmt numFmtId="183" formatCode="#,##0,,_);\(#,##0,,\);&quot; - &quot;;@_)"/>
            </x14:dxf>
          </x14:cfRule>
          <xm:sqref>F13</xm:sqref>
        </x14:conditionalFormatting>
        <x14:conditionalFormatting xmlns:xm="http://schemas.microsoft.com/office/excel/2006/main">
          <x14:cfRule type="expression" priority="137" stopIfTrue="1" id="{BFCF0B67-30D4-4F0D-950F-7F67E31A19EC}">
            <xm:f>Report_Est_PL!$B$3="M USD"</xm:f>
            <x14:dxf>
              <numFmt numFmtId="183" formatCode="#,##0,,_);\(#,##0,,\);&quot; - &quot;;@_)"/>
            </x14:dxf>
          </x14:cfRule>
          <xm:sqref>G13</xm:sqref>
        </x14:conditionalFormatting>
        <x14:conditionalFormatting xmlns:xm="http://schemas.microsoft.com/office/excel/2006/main">
          <x14:cfRule type="expression" priority="136" stopIfTrue="1" id="{008D907D-1637-46F8-AED8-0BD28C44BC71}">
            <xm:f>Report_Est_PL!$B$3="M USD"</xm:f>
            <x14:dxf>
              <numFmt numFmtId="183" formatCode="#,##0,,_);\(#,##0,,\);&quot; - &quot;;@_)"/>
            </x14:dxf>
          </x14:cfRule>
          <xm:sqref>H13</xm:sqref>
        </x14:conditionalFormatting>
        <x14:conditionalFormatting xmlns:xm="http://schemas.microsoft.com/office/excel/2006/main">
          <x14:cfRule type="expression" priority="135" stopIfTrue="1" id="{09A3BB8F-2189-4767-9929-A79E11F30120}">
            <xm:f>Report_Est_PL!$B$3="M USD"</xm:f>
            <x14:dxf>
              <numFmt numFmtId="183" formatCode="#,##0,,_);\(#,##0,,\);&quot; - &quot;;@_)"/>
            </x14:dxf>
          </x14:cfRule>
          <xm:sqref>I13</xm:sqref>
        </x14:conditionalFormatting>
        <x14:conditionalFormatting xmlns:xm="http://schemas.microsoft.com/office/excel/2006/main">
          <x14:cfRule type="expression" priority="134" stopIfTrue="1" id="{87BAF5BC-4833-46E2-9FEE-2ABA65E55668}">
            <xm:f>Report_Est_PL!$B$3="M USD"</xm:f>
            <x14:dxf>
              <numFmt numFmtId="183" formatCode="#,##0,,_);\(#,##0,,\);&quot; - &quot;;@_)"/>
            </x14:dxf>
          </x14:cfRule>
          <xm:sqref>J13</xm:sqref>
        </x14:conditionalFormatting>
        <x14:conditionalFormatting xmlns:xm="http://schemas.microsoft.com/office/excel/2006/main">
          <x14:cfRule type="expression" priority="133" stopIfTrue="1" id="{FCAE3053-44B5-4CD3-A7C5-03947926023A}">
            <xm:f>Report_Est_PL!$B$3="M USD"</xm:f>
            <x14:dxf>
              <numFmt numFmtId="183" formatCode="#,##0,,_);\(#,##0,,\);&quot; - &quot;;@_)"/>
            </x14:dxf>
          </x14:cfRule>
          <xm:sqref>K13</xm:sqref>
        </x14:conditionalFormatting>
        <x14:conditionalFormatting xmlns:xm="http://schemas.microsoft.com/office/excel/2006/main">
          <x14:cfRule type="expression" priority="132" stopIfTrue="1" id="{B885B784-02C3-4EC2-8755-9D00079DD6B1}">
            <xm:f>Report_Est_PL!$B$3="M USD"</xm:f>
            <x14:dxf>
              <numFmt numFmtId="183" formatCode="#,##0,,_);\(#,##0,,\);&quot; - &quot;;@_)"/>
            </x14:dxf>
          </x14:cfRule>
          <xm:sqref>F14</xm:sqref>
        </x14:conditionalFormatting>
        <x14:conditionalFormatting xmlns:xm="http://schemas.microsoft.com/office/excel/2006/main">
          <x14:cfRule type="expression" priority="131" stopIfTrue="1" id="{30838D54-E208-4874-9F80-64CFBC257775}">
            <xm:f>Report_Est_PL!$B$3="M USD"</xm:f>
            <x14:dxf>
              <numFmt numFmtId="183" formatCode="#,##0,,_);\(#,##0,,\);&quot; - &quot;;@_)"/>
            </x14:dxf>
          </x14:cfRule>
          <xm:sqref>G14</xm:sqref>
        </x14:conditionalFormatting>
        <x14:conditionalFormatting xmlns:xm="http://schemas.microsoft.com/office/excel/2006/main">
          <x14:cfRule type="expression" priority="130" stopIfTrue="1" id="{A5CA7FB6-C227-466E-B6BF-3FE4774BE075}">
            <xm:f>Report_Est_PL!$B$3="M USD"</xm:f>
            <x14:dxf>
              <numFmt numFmtId="183" formatCode="#,##0,,_);\(#,##0,,\);&quot; - &quot;;@_)"/>
            </x14:dxf>
          </x14:cfRule>
          <xm:sqref>H14</xm:sqref>
        </x14:conditionalFormatting>
        <x14:conditionalFormatting xmlns:xm="http://schemas.microsoft.com/office/excel/2006/main">
          <x14:cfRule type="expression" priority="129" stopIfTrue="1" id="{A2543B75-75F9-481E-9FB7-C944AE4CB1E8}">
            <xm:f>Report_Est_PL!$B$3="M USD"</xm:f>
            <x14:dxf>
              <numFmt numFmtId="183" formatCode="#,##0,,_);\(#,##0,,\);&quot; - &quot;;@_)"/>
            </x14:dxf>
          </x14:cfRule>
          <xm:sqref>I14</xm:sqref>
        </x14:conditionalFormatting>
        <x14:conditionalFormatting xmlns:xm="http://schemas.microsoft.com/office/excel/2006/main">
          <x14:cfRule type="expression" priority="128" stopIfTrue="1" id="{4A25EBF9-468D-4185-9409-679013C0D648}">
            <xm:f>Report_Est_PL!$B$3="M USD"</xm:f>
            <x14:dxf>
              <numFmt numFmtId="183" formatCode="#,##0,,_);\(#,##0,,\);&quot; - &quot;;@_)"/>
            </x14:dxf>
          </x14:cfRule>
          <xm:sqref>J14</xm:sqref>
        </x14:conditionalFormatting>
        <x14:conditionalFormatting xmlns:xm="http://schemas.microsoft.com/office/excel/2006/main">
          <x14:cfRule type="expression" priority="127" stopIfTrue="1" id="{AD01F941-839B-48B5-BE9E-6F4F41DD1BF0}">
            <xm:f>Report_Est_PL!$B$3="M USD"</xm:f>
            <x14:dxf>
              <numFmt numFmtId="183" formatCode="#,##0,,_);\(#,##0,,\);&quot; - &quot;;@_)"/>
            </x14:dxf>
          </x14:cfRule>
          <xm:sqref>K14</xm:sqref>
        </x14:conditionalFormatting>
        <x14:conditionalFormatting xmlns:xm="http://schemas.microsoft.com/office/excel/2006/main">
          <x14:cfRule type="expression" priority="126" stopIfTrue="1" id="{C7212FDC-BA52-4E0E-86CB-EBD3CC7EE1FB}">
            <xm:f>Report_Est_PL!$B$3="M USD"</xm:f>
            <x14:dxf>
              <numFmt numFmtId="183" formatCode="#,##0,,_);\(#,##0,,\);&quot; - &quot;;@_)"/>
            </x14:dxf>
          </x14:cfRule>
          <xm:sqref>F15</xm:sqref>
        </x14:conditionalFormatting>
        <x14:conditionalFormatting xmlns:xm="http://schemas.microsoft.com/office/excel/2006/main">
          <x14:cfRule type="expression" priority="125" stopIfTrue="1" id="{23EC24D2-4489-4561-99FE-DBA8933CF0C9}">
            <xm:f>Report_Est_PL!$B$3="M USD"</xm:f>
            <x14:dxf>
              <numFmt numFmtId="183" formatCode="#,##0,,_);\(#,##0,,\);&quot; - &quot;;@_)"/>
            </x14:dxf>
          </x14:cfRule>
          <xm:sqref>G15</xm:sqref>
        </x14:conditionalFormatting>
        <x14:conditionalFormatting xmlns:xm="http://schemas.microsoft.com/office/excel/2006/main">
          <x14:cfRule type="expression" priority="124" stopIfTrue="1" id="{BC5A4823-D73A-4EA9-8A44-32A0A3C36EE4}">
            <xm:f>Report_Est_PL!$B$3="M USD"</xm:f>
            <x14:dxf>
              <numFmt numFmtId="183" formatCode="#,##0,,_);\(#,##0,,\);&quot; - &quot;;@_)"/>
            </x14:dxf>
          </x14:cfRule>
          <xm:sqref>H15</xm:sqref>
        </x14:conditionalFormatting>
        <x14:conditionalFormatting xmlns:xm="http://schemas.microsoft.com/office/excel/2006/main">
          <x14:cfRule type="expression" priority="123" stopIfTrue="1" id="{4D3240D7-6FCC-4325-93DA-F8D5C22649EB}">
            <xm:f>Report_Est_PL!$B$3="M USD"</xm:f>
            <x14:dxf>
              <numFmt numFmtId="183" formatCode="#,##0,,_);\(#,##0,,\);&quot; - &quot;;@_)"/>
            </x14:dxf>
          </x14:cfRule>
          <xm:sqref>I15</xm:sqref>
        </x14:conditionalFormatting>
        <x14:conditionalFormatting xmlns:xm="http://schemas.microsoft.com/office/excel/2006/main">
          <x14:cfRule type="expression" priority="122" stopIfTrue="1" id="{90759969-319F-4520-ACFC-8931963CAC42}">
            <xm:f>Report_Est_PL!$B$3="M USD"</xm:f>
            <x14:dxf>
              <numFmt numFmtId="183" formatCode="#,##0,,_);\(#,##0,,\);&quot; - &quot;;@_)"/>
            </x14:dxf>
          </x14:cfRule>
          <xm:sqref>J15</xm:sqref>
        </x14:conditionalFormatting>
        <x14:conditionalFormatting xmlns:xm="http://schemas.microsoft.com/office/excel/2006/main">
          <x14:cfRule type="expression" priority="121" stopIfTrue="1" id="{6CB58B12-77DD-4EAB-A02E-5ED766357C16}">
            <xm:f>Report_Est_PL!$B$3="M USD"</xm:f>
            <x14:dxf>
              <numFmt numFmtId="183" formatCode="#,##0,,_);\(#,##0,,\);&quot; - &quot;;@_)"/>
            </x14:dxf>
          </x14:cfRule>
          <xm:sqref>K15</xm:sqref>
        </x14:conditionalFormatting>
        <x14:conditionalFormatting xmlns:xm="http://schemas.microsoft.com/office/excel/2006/main">
          <x14:cfRule type="expression" priority="120" stopIfTrue="1" id="{483AD5F1-EAB3-433B-B6CD-EE9845E62AF6}">
            <xm:f>Report_Est_PL!$B$3="M USD"</xm:f>
            <x14:dxf>
              <numFmt numFmtId="183" formatCode="#,##0,,_);\(#,##0,,\);&quot; - &quot;;@_)"/>
            </x14:dxf>
          </x14:cfRule>
          <xm:sqref>F16</xm:sqref>
        </x14:conditionalFormatting>
        <x14:conditionalFormatting xmlns:xm="http://schemas.microsoft.com/office/excel/2006/main">
          <x14:cfRule type="expression" priority="119" stopIfTrue="1" id="{C45932D3-02E9-4785-A573-2CE1F2CC5F82}">
            <xm:f>Report_Est_PL!$B$3="M USD"</xm:f>
            <x14:dxf>
              <numFmt numFmtId="183" formatCode="#,##0,,_);\(#,##0,,\);&quot; - &quot;;@_)"/>
            </x14:dxf>
          </x14:cfRule>
          <xm:sqref>G16</xm:sqref>
        </x14:conditionalFormatting>
        <x14:conditionalFormatting xmlns:xm="http://schemas.microsoft.com/office/excel/2006/main">
          <x14:cfRule type="expression" priority="118" stopIfTrue="1" id="{64546F3F-C5AA-475E-8A9F-A38A91C09CB1}">
            <xm:f>Report_Est_PL!$B$3="M USD"</xm:f>
            <x14:dxf>
              <numFmt numFmtId="183" formatCode="#,##0,,_);\(#,##0,,\);&quot; - &quot;;@_)"/>
            </x14:dxf>
          </x14:cfRule>
          <xm:sqref>H16</xm:sqref>
        </x14:conditionalFormatting>
        <x14:conditionalFormatting xmlns:xm="http://schemas.microsoft.com/office/excel/2006/main">
          <x14:cfRule type="expression" priority="117" stopIfTrue="1" id="{B15B0A67-02D9-4907-BA0D-902973B5AE1B}">
            <xm:f>Report_Est_PL!$B$3="M USD"</xm:f>
            <x14:dxf>
              <numFmt numFmtId="183" formatCode="#,##0,,_);\(#,##0,,\);&quot; - &quot;;@_)"/>
            </x14:dxf>
          </x14:cfRule>
          <xm:sqref>I16</xm:sqref>
        </x14:conditionalFormatting>
        <x14:conditionalFormatting xmlns:xm="http://schemas.microsoft.com/office/excel/2006/main">
          <x14:cfRule type="expression" priority="116" stopIfTrue="1" id="{F0423705-1ECD-4BE2-8250-74F56EDD6453}">
            <xm:f>Report_Est_PL!$B$3="M USD"</xm:f>
            <x14:dxf>
              <numFmt numFmtId="183" formatCode="#,##0,,_);\(#,##0,,\);&quot; - &quot;;@_)"/>
            </x14:dxf>
          </x14:cfRule>
          <xm:sqref>J16</xm:sqref>
        </x14:conditionalFormatting>
        <x14:conditionalFormatting xmlns:xm="http://schemas.microsoft.com/office/excel/2006/main">
          <x14:cfRule type="expression" priority="115" stopIfTrue="1" id="{074A8B1F-65EE-403A-B078-51DF84598E6F}">
            <xm:f>Report_Est_PL!$B$3="M USD"</xm:f>
            <x14:dxf>
              <numFmt numFmtId="183" formatCode="#,##0,,_);\(#,##0,,\);&quot; - &quot;;@_)"/>
            </x14:dxf>
          </x14:cfRule>
          <xm:sqref>K16</xm:sqref>
        </x14:conditionalFormatting>
        <x14:conditionalFormatting xmlns:xm="http://schemas.microsoft.com/office/excel/2006/main">
          <x14:cfRule type="expression" priority="114" stopIfTrue="1" id="{6B18E5FE-9881-4DE7-932D-214601FAF708}">
            <xm:f>Report_Est_PL!$B$3="M USD"</xm:f>
            <x14:dxf>
              <numFmt numFmtId="183" formatCode="#,##0,,_);\(#,##0,,\);&quot; - &quot;;@_)"/>
            </x14:dxf>
          </x14:cfRule>
          <xm:sqref>F17</xm:sqref>
        </x14:conditionalFormatting>
        <x14:conditionalFormatting xmlns:xm="http://schemas.microsoft.com/office/excel/2006/main">
          <x14:cfRule type="expression" priority="113" stopIfTrue="1" id="{74870DAC-8D02-45EA-9EAF-B064352BA417}">
            <xm:f>Report_Est_PL!$B$3="M USD"</xm:f>
            <x14:dxf>
              <numFmt numFmtId="183" formatCode="#,##0,,_);\(#,##0,,\);&quot; - &quot;;@_)"/>
            </x14:dxf>
          </x14:cfRule>
          <xm:sqref>G17</xm:sqref>
        </x14:conditionalFormatting>
        <x14:conditionalFormatting xmlns:xm="http://schemas.microsoft.com/office/excel/2006/main">
          <x14:cfRule type="expression" priority="112" stopIfTrue="1" id="{8E17A0EE-E816-47E4-87D5-91B878FA877F}">
            <xm:f>Report_Est_PL!$B$3="M USD"</xm:f>
            <x14:dxf>
              <numFmt numFmtId="183" formatCode="#,##0,,_);\(#,##0,,\);&quot; - &quot;;@_)"/>
            </x14:dxf>
          </x14:cfRule>
          <xm:sqref>H17</xm:sqref>
        </x14:conditionalFormatting>
        <x14:conditionalFormatting xmlns:xm="http://schemas.microsoft.com/office/excel/2006/main">
          <x14:cfRule type="expression" priority="111" stopIfTrue="1" id="{A5C18E14-C9FD-4B59-975C-1C96B0A6AE84}">
            <xm:f>Report_Est_PL!$B$3="M USD"</xm:f>
            <x14:dxf>
              <numFmt numFmtId="183" formatCode="#,##0,,_);\(#,##0,,\);&quot; - &quot;;@_)"/>
            </x14:dxf>
          </x14:cfRule>
          <xm:sqref>I17</xm:sqref>
        </x14:conditionalFormatting>
        <x14:conditionalFormatting xmlns:xm="http://schemas.microsoft.com/office/excel/2006/main">
          <x14:cfRule type="expression" priority="110" stopIfTrue="1" id="{708E331D-1CE3-4DC2-AFD6-20D4FB45705A}">
            <xm:f>Report_Est_PL!$B$3="M USD"</xm:f>
            <x14:dxf>
              <numFmt numFmtId="183" formatCode="#,##0,,_);\(#,##0,,\);&quot; - &quot;;@_)"/>
            </x14:dxf>
          </x14:cfRule>
          <xm:sqref>J17</xm:sqref>
        </x14:conditionalFormatting>
        <x14:conditionalFormatting xmlns:xm="http://schemas.microsoft.com/office/excel/2006/main">
          <x14:cfRule type="expression" priority="109" stopIfTrue="1" id="{EBCEA2B6-0CD8-46D1-AB3A-E59B0C115AF6}">
            <xm:f>Report_Est_PL!$B$3="M USD"</xm:f>
            <x14:dxf>
              <numFmt numFmtId="183" formatCode="#,##0,,_);\(#,##0,,\);&quot; - &quot;;@_)"/>
            </x14:dxf>
          </x14:cfRule>
          <xm:sqref>K17</xm:sqref>
        </x14:conditionalFormatting>
        <x14:conditionalFormatting xmlns:xm="http://schemas.microsoft.com/office/excel/2006/main">
          <x14:cfRule type="expression" priority="108" stopIfTrue="1" id="{AA30A305-F769-4BB3-B1E9-258E4B6C57B2}">
            <xm:f>Report_Est_PL!$B$3="M USD"</xm:f>
            <x14:dxf>
              <numFmt numFmtId="183" formatCode="#,##0,,_);\(#,##0,,\);&quot; - &quot;;@_)"/>
            </x14:dxf>
          </x14:cfRule>
          <xm:sqref>F18</xm:sqref>
        </x14:conditionalFormatting>
        <x14:conditionalFormatting xmlns:xm="http://schemas.microsoft.com/office/excel/2006/main">
          <x14:cfRule type="expression" priority="107" stopIfTrue="1" id="{929E7382-7B81-401E-A8C6-5066496FDCF7}">
            <xm:f>Report_Est_PL!$B$3="M USD"</xm:f>
            <x14:dxf>
              <numFmt numFmtId="183" formatCode="#,##0,,_);\(#,##0,,\);&quot; - &quot;;@_)"/>
            </x14:dxf>
          </x14:cfRule>
          <xm:sqref>G18</xm:sqref>
        </x14:conditionalFormatting>
        <x14:conditionalFormatting xmlns:xm="http://schemas.microsoft.com/office/excel/2006/main">
          <x14:cfRule type="expression" priority="106" stopIfTrue="1" id="{08D89F05-1C15-4390-A6AB-3EAC17946DDD}">
            <xm:f>Report_Est_PL!$B$3="M USD"</xm:f>
            <x14:dxf>
              <numFmt numFmtId="183" formatCode="#,##0,,_);\(#,##0,,\);&quot; - &quot;;@_)"/>
            </x14:dxf>
          </x14:cfRule>
          <xm:sqref>H18</xm:sqref>
        </x14:conditionalFormatting>
        <x14:conditionalFormatting xmlns:xm="http://schemas.microsoft.com/office/excel/2006/main">
          <x14:cfRule type="expression" priority="105" stopIfTrue="1" id="{CEC66520-A2CF-4512-834B-5730D8838315}">
            <xm:f>Report_Est_PL!$B$3="M USD"</xm:f>
            <x14:dxf>
              <numFmt numFmtId="183" formatCode="#,##0,,_);\(#,##0,,\);&quot; - &quot;;@_)"/>
            </x14:dxf>
          </x14:cfRule>
          <xm:sqref>I18</xm:sqref>
        </x14:conditionalFormatting>
        <x14:conditionalFormatting xmlns:xm="http://schemas.microsoft.com/office/excel/2006/main">
          <x14:cfRule type="expression" priority="104" stopIfTrue="1" id="{901B63AD-7510-4E96-84CC-49695B94D174}">
            <xm:f>Report_Est_PL!$B$3="M USD"</xm:f>
            <x14:dxf>
              <numFmt numFmtId="183" formatCode="#,##0,,_);\(#,##0,,\);&quot; - &quot;;@_)"/>
            </x14:dxf>
          </x14:cfRule>
          <xm:sqref>J18</xm:sqref>
        </x14:conditionalFormatting>
        <x14:conditionalFormatting xmlns:xm="http://schemas.microsoft.com/office/excel/2006/main">
          <x14:cfRule type="expression" priority="103" stopIfTrue="1" id="{BEF87B05-D6F8-448A-BC94-BE1BE46EF982}">
            <xm:f>Report_Est_PL!$B$3="M USD"</xm:f>
            <x14:dxf>
              <numFmt numFmtId="183" formatCode="#,##0,,_);\(#,##0,,\);&quot; - &quot;;@_)"/>
            </x14:dxf>
          </x14:cfRule>
          <xm:sqref>K18</xm:sqref>
        </x14:conditionalFormatting>
        <x14:conditionalFormatting xmlns:xm="http://schemas.microsoft.com/office/excel/2006/main">
          <x14:cfRule type="expression" priority="102" stopIfTrue="1" id="{D84676BB-74F6-44D5-B976-08AF0030BFF2}">
            <xm:f>Report_Est_PL!$B$3="M USD"</xm:f>
            <x14:dxf>
              <numFmt numFmtId="183" formatCode="#,##0,,_);\(#,##0,,\);&quot; - &quot;;@_)"/>
            </x14:dxf>
          </x14:cfRule>
          <xm:sqref>F19</xm:sqref>
        </x14:conditionalFormatting>
        <x14:conditionalFormatting xmlns:xm="http://schemas.microsoft.com/office/excel/2006/main">
          <x14:cfRule type="expression" priority="101" stopIfTrue="1" id="{8977BA60-6C61-4A8F-9174-45F27F841965}">
            <xm:f>Report_Est_PL!$B$3="M USD"</xm:f>
            <x14:dxf>
              <numFmt numFmtId="183" formatCode="#,##0,,_);\(#,##0,,\);&quot; - &quot;;@_)"/>
            </x14:dxf>
          </x14:cfRule>
          <xm:sqref>G19</xm:sqref>
        </x14:conditionalFormatting>
        <x14:conditionalFormatting xmlns:xm="http://schemas.microsoft.com/office/excel/2006/main">
          <x14:cfRule type="expression" priority="100" stopIfTrue="1" id="{AF52D487-C0E2-4BD4-AF6B-9F1BCCF9B460}">
            <xm:f>Report_Est_PL!$B$3="M USD"</xm:f>
            <x14:dxf>
              <numFmt numFmtId="183" formatCode="#,##0,,_);\(#,##0,,\);&quot; - &quot;;@_)"/>
            </x14:dxf>
          </x14:cfRule>
          <xm:sqref>H19</xm:sqref>
        </x14:conditionalFormatting>
        <x14:conditionalFormatting xmlns:xm="http://schemas.microsoft.com/office/excel/2006/main">
          <x14:cfRule type="expression" priority="99" stopIfTrue="1" id="{F91C6AB8-849B-4639-BC55-DDD085F24146}">
            <xm:f>Report_Est_PL!$B$3="M USD"</xm:f>
            <x14:dxf>
              <numFmt numFmtId="183" formatCode="#,##0,,_);\(#,##0,,\);&quot; - &quot;;@_)"/>
            </x14:dxf>
          </x14:cfRule>
          <xm:sqref>I19</xm:sqref>
        </x14:conditionalFormatting>
        <x14:conditionalFormatting xmlns:xm="http://schemas.microsoft.com/office/excel/2006/main">
          <x14:cfRule type="expression" priority="98" stopIfTrue="1" id="{08A37009-97D1-4236-8DC6-394E0C283D02}">
            <xm:f>Report_Est_PL!$B$3="M USD"</xm:f>
            <x14:dxf>
              <numFmt numFmtId="183" formatCode="#,##0,,_);\(#,##0,,\);&quot; - &quot;;@_)"/>
            </x14:dxf>
          </x14:cfRule>
          <xm:sqref>J19</xm:sqref>
        </x14:conditionalFormatting>
        <x14:conditionalFormatting xmlns:xm="http://schemas.microsoft.com/office/excel/2006/main">
          <x14:cfRule type="expression" priority="97" stopIfTrue="1" id="{C045A2A2-9AD0-4C6B-8311-09B415E30908}">
            <xm:f>Report_Est_PL!$B$3="M USD"</xm:f>
            <x14:dxf>
              <numFmt numFmtId="183" formatCode="#,##0,,_);\(#,##0,,\);&quot; - &quot;;@_)"/>
            </x14:dxf>
          </x14:cfRule>
          <xm:sqref>K19</xm:sqref>
        </x14:conditionalFormatting>
        <x14:conditionalFormatting xmlns:xm="http://schemas.microsoft.com/office/excel/2006/main">
          <x14:cfRule type="expression" priority="96" stopIfTrue="1" id="{74AEA9DD-911C-4B8F-BD5D-0B3AFBE39AF2}">
            <xm:f>Report_Est_PL!$B$3="M USD"</xm:f>
            <x14:dxf>
              <numFmt numFmtId="183" formatCode="#,##0,,_);\(#,##0,,\);&quot; - &quot;;@_)"/>
            </x14:dxf>
          </x14:cfRule>
          <xm:sqref>F20</xm:sqref>
        </x14:conditionalFormatting>
        <x14:conditionalFormatting xmlns:xm="http://schemas.microsoft.com/office/excel/2006/main">
          <x14:cfRule type="expression" priority="95" stopIfTrue="1" id="{7683E316-DDA0-47BF-8AC2-B20B1AA8B136}">
            <xm:f>Report_Est_PL!$B$3="M USD"</xm:f>
            <x14:dxf>
              <numFmt numFmtId="183" formatCode="#,##0,,_);\(#,##0,,\);&quot; - &quot;;@_)"/>
            </x14:dxf>
          </x14:cfRule>
          <xm:sqref>G20</xm:sqref>
        </x14:conditionalFormatting>
        <x14:conditionalFormatting xmlns:xm="http://schemas.microsoft.com/office/excel/2006/main">
          <x14:cfRule type="expression" priority="94" stopIfTrue="1" id="{26A38364-D2FE-4A37-A6AA-4120605919FE}">
            <xm:f>Report_Est_PL!$B$3="M USD"</xm:f>
            <x14:dxf>
              <numFmt numFmtId="183" formatCode="#,##0,,_);\(#,##0,,\);&quot; - &quot;;@_)"/>
            </x14:dxf>
          </x14:cfRule>
          <xm:sqref>H20</xm:sqref>
        </x14:conditionalFormatting>
        <x14:conditionalFormatting xmlns:xm="http://schemas.microsoft.com/office/excel/2006/main">
          <x14:cfRule type="expression" priority="93" stopIfTrue="1" id="{A3CD4B7C-1DEE-47F7-BBD4-02EBDB38C7B1}">
            <xm:f>Report_Est_PL!$B$3="M USD"</xm:f>
            <x14:dxf>
              <numFmt numFmtId="183" formatCode="#,##0,,_);\(#,##0,,\);&quot; - &quot;;@_)"/>
            </x14:dxf>
          </x14:cfRule>
          <xm:sqref>I20</xm:sqref>
        </x14:conditionalFormatting>
        <x14:conditionalFormatting xmlns:xm="http://schemas.microsoft.com/office/excel/2006/main">
          <x14:cfRule type="expression" priority="92" stopIfTrue="1" id="{DDDB7E73-CB74-47A4-AB54-66DD7B17FD50}">
            <xm:f>Report_Est_PL!$B$3="M USD"</xm:f>
            <x14:dxf>
              <numFmt numFmtId="183" formatCode="#,##0,,_);\(#,##0,,\);&quot; - &quot;;@_)"/>
            </x14:dxf>
          </x14:cfRule>
          <xm:sqref>J20</xm:sqref>
        </x14:conditionalFormatting>
        <x14:conditionalFormatting xmlns:xm="http://schemas.microsoft.com/office/excel/2006/main">
          <x14:cfRule type="expression" priority="91" stopIfTrue="1" id="{CBF78D50-842C-42DE-813F-23CE2B08B826}">
            <xm:f>Report_Est_PL!$B$3="M USD"</xm:f>
            <x14:dxf>
              <numFmt numFmtId="183" formatCode="#,##0,,_);\(#,##0,,\);&quot; - &quot;;@_)"/>
            </x14:dxf>
          </x14:cfRule>
          <xm:sqref>K20</xm:sqref>
        </x14:conditionalFormatting>
        <x14:conditionalFormatting xmlns:xm="http://schemas.microsoft.com/office/excel/2006/main">
          <x14:cfRule type="expression" priority="90" stopIfTrue="1" id="{4B887E3A-8D6B-4EE5-A5C1-29D9726936A7}">
            <xm:f>Report_Est_PL!$B$3="M USD"</xm:f>
            <x14:dxf>
              <numFmt numFmtId="183" formatCode="#,##0,,_);\(#,##0,,\);&quot; - &quot;;@_)"/>
            </x14:dxf>
          </x14:cfRule>
          <xm:sqref>F21</xm:sqref>
        </x14:conditionalFormatting>
        <x14:conditionalFormatting xmlns:xm="http://schemas.microsoft.com/office/excel/2006/main">
          <x14:cfRule type="expression" priority="89" stopIfTrue="1" id="{553F0F60-9CAB-49CF-B80F-D5387ACFF169}">
            <xm:f>Report_Est_PL!$B$3="M USD"</xm:f>
            <x14:dxf>
              <numFmt numFmtId="183" formatCode="#,##0,,_);\(#,##0,,\);&quot; - &quot;;@_)"/>
            </x14:dxf>
          </x14:cfRule>
          <xm:sqref>G21</xm:sqref>
        </x14:conditionalFormatting>
        <x14:conditionalFormatting xmlns:xm="http://schemas.microsoft.com/office/excel/2006/main">
          <x14:cfRule type="expression" priority="88" stopIfTrue="1" id="{7D009835-3B6E-45BF-952C-2C1E61FD36F0}">
            <xm:f>Report_Est_PL!$B$3="M USD"</xm:f>
            <x14:dxf>
              <numFmt numFmtId="183" formatCode="#,##0,,_);\(#,##0,,\);&quot; - &quot;;@_)"/>
            </x14:dxf>
          </x14:cfRule>
          <xm:sqref>H21</xm:sqref>
        </x14:conditionalFormatting>
        <x14:conditionalFormatting xmlns:xm="http://schemas.microsoft.com/office/excel/2006/main">
          <x14:cfRule type="expression" priority="87" stopIfTrue="1" id="{1329751E-82AF-400B-8A16-4BA4EA824CB7}">
            <xm:f>Report_Est_PL!$B$3="M USD"</xm:f>
            <x14:dxf>
              <numFmt numFmtId="183" formatCode="#,##0,,_);\(#,##0,,\);&quot; - &quot;;@_)"/>
            </x14:dxf>
          </x14:cfRule>
          <xm:sqref>I21</xm:sqref>
        </x14:conditionalFormatting>
        <x14:conditionalFormatting xmlns:xm="http://schemas.microsoft.com/office/excel/2006/main">
          <x14:cfRule type="expression" priority="86" stopIfTrue="1" id="{F1C7002C-A355-49DC-9368-24F3BDE3D4D5}">
            <xm:f>Report_Est_PL!$B$3="M USD"</xm:f>
            <x14:dxf>
              <numFmt numFmtId="183" formatCode="#,##0,,_);\(#,##0,,\);&quot; - &quot;;@_)"/>
            </x14:dxf>
          </x14:cfRule>
          <xm:sqref>J21</xm:sqref>
        </x14:conditionalFormatting>
        <x14:conditionalFormatting xmlns:xm="http://schemas.microsoft.com/office/excel/2006/main">
          <x14:cfRule type="expression" priority="85" stopIfTrue="1" id="{E4120D23-CDC2-4F0F-B10C-CA056B7EA023}">
            <xm:f>Report_Est_PL!$B$3="M USD"</xm:f>
            <x14:dxf>
              <numFmt numFmtId="183" formatCode="#,##0,,_);\(#,##0,,\);&quot; - &quot;;@_)"/>
            </x14:dxf>
          </x14:cfRule>
          <xm:sqref>K21</xm:sqref>
        </x14:conditionalFormatting>
        <x14:conditionalFormatting xmlns:xm="http://schemas.microsoft.com/office/excel/2006/main">
          <x14:cfRule type="expression" priority="84" stopIfTrue="1" id="{3BF3B888-8156-47BC-A84F-0E35AAE1B47F}">
            <xm:f>Report_Est_PL!$B$3="M USD"</xm:f>
            <x14:dxf>
              <numFmt numFmtId="183" formatCode="#,##0,,_);\(#,##0,,\);&quot; - &quot;;@_)"/>
            </x14:dxf>
          </x14:cfRule>
          <xm:sqref>F22</xm:sqref>
        </x14:conditionalFormatting>
        <x14:conditionalFormatting xmlns:xm="http://schemas.microsoft.com/office/excel/2006/main">
          <x14:cfRule type="expression" priority="83" stopIfTrue="1" id="{C2D8AACA-A25F-4A1D-8884-509C1DB2E5FD}">
            <xm:f>Report_Est_PL!$B$3="M USD"</xm:f>
            <x14:dxf>
              <numFmt numFmtId="183" formatCode="#,##0,,_);\(#,##0,,\);&quot; - &quot;;@_)"/>
            </x14:dxf>
          </x14:cfRule>
          <xm:sqref>G22</xm:sqref>
        </x14:conditionalFormatting>
        <x14:conditionalFormatting xmlns:xm="http://schemas.microsoft.com/office/excel/2006/main">
          <x14:cfRule type="expression" priority="82" stopIfTrue="1" id="{37979233-E435-4927-A4BA-C8094D27903B}">
            <xm:f>Report_Est_PL!$B$3="M USD"</xm:f>
            <x14:dxf>
              <numFmt numFmtId="183" formatCode="#,##0,,_);\(#,##0,,\);&quot; - &quot;;@_)"/>
            </x14:dxf>
          </x14:cfRule>
          <xm:sqref>H22</xm:sqref>
        </x14:conditionalFormatting>
        <x14:conditionalFormatting xmlns:xm="http://schemas.microsoft.com/office/excel/2006/main">
          <x14:cfRule type="expression" priority="81" stopIfTrue="1" id="{03C8878D-9E90-46FB-8017-1B3E9CC4167C}">
            <xm:f>Report_Est_PL!$B$3="M USD"</xm:f>
            <x14:dxf>
              <numFmt numFmtId="183" formatCode="#,##0,,_);\(#,##0,,\);&quot; - &quot;;@_)"/>
            </x14:dxf>
          </x14:cfRule>
          <xm:sqref>I22</xm:sqref>
        </x14:conditionalFormatting>
        <x14:conditionalFormatting xmlns:xm="http://schemas.microsoft.com/office/excel/2006/main">
          <x14:cfRule type="expression" priority="80" stopIfTrue="1" id="{138EB982-BDD6-4C09-87A6-32B1E3B4282C}">
            <xm:f>Report_Est_PL!$B$3="M USD"</xm:f>
            <x14:dxf>
              <numFmt numFmtId="183" formatCode="#,##0,,_);\(#,##0,,\);&quot; - &quot;;@_)"/>
            </x14:dxf>
          </x14:cfRule>
          <xm:sqref>J22</xm:sqref>
        </x14:conditionalFormatting>
        <x14:conditionalFormatting xmlns:xm="http://schemas.microsoft.com/office/excel/2006/main">
          <x14:cfRule type="expression" priority="79" stopIfTrue="1" id="{8CAF953C-AD46-4302-BE59-C2EFA598F734}">
            <xm:f>Report_Est_PL!$B$3="M USD"</xm:f>
            <x14:dxf>
              <numFmt numFmtId="183" formatCode="#,##0,,_);\(#,##0,,\);&quot; - &quot;;@_)"/>
            </x14:dxf>
          </x14:cfRule>
          <xm:sqref>K22</xm:sqref>
        </x14:conditionalFormatting>
        <x14:conditionalFormatting xmlns:xm="http://schemas.microsoft.com/office/excel/2006/main">
          <x14:cfRule type="expression" priority="78" stopIfTrue="1" id="{0DB70F33-F520-4969-B6C8-17F90D0F242C}">
            <xm:f>Report_Est_PL!$B$3="M USD"</xm:f>
            <x14:dxf>
              <numFmt numFmtId="183" formatCode="#,##0,,_);\(#,##0,,\);&quot; - &quot;;@_)"/>
            </x14:dxf>
          </x14:cfRule>
          <xm:sqref>F23</xm:sqref>
        </x14:conditionalFormatting>
        <x14:conditionalFormatting xmlns:xm="http://schemas.microsoft.com/office/excel/2006/main">
          <x14:cfRule type="expression" priority="77" stopIfTrue="1" id="{C6D630DC-08D6-469C-9DD9-D18A5C8A52FB}">
            <xm:f>Report_Est_PL!$B$3="M USD"</xm:f>
            <x14:dxf>
              <numFmt numFmtId="183" formatCode="#,##0,,_);\(#,##0,,\);&quot; - &quot;;@_)"/>
            </x14:dxf>
          </x14:cfRule>
          <xm:sqref>G23</xm:sqref>
        </x14:conditionalFormatting>
        <x14:conditionalFormatting xmlns:xm="http://schemas.microsoft.com/office/excel/2006/main">
          <x14:cfRule type="expression" priority="76" stopIfTrue="1" id="{017975D5-F1FF-4732-B95F-BC903399B038}">
            <xm:f>Report_Est_PL!$B$3="M USD"</xm:f>
            <x14:dxf>
              <numFmt numFmtId="183" formatCode="#,##0,,_);\(#,##0,,\);&quot; - &quot;;@_)"/>
            </x14:dxf>
          </x14:cfRule>
          <xm:sqref>H23</xm:sqref>
        </x14:conditionalFormatting>
        <x14:conditionalFormatting xmlns:xm="http://schemas.microsoft.com/office/excel/2006/main">
          <x14:cfRule type="expression" priority="75" stopIfTrue="1" id="{EC016DCD-1F62-44F7-B118-CFAF09553FF5}">
            <xm:f>Report_Est_PL!$B$3="M USD"</xm:f>
            <x14:dxf>
              <numFmt numFmtId="183" formatCode="#,##0,,_);\(#,##0,,\);&quot; - &quot;;@_)"/>
            </x14:dxf>
          </x14:cfRule>
          <xm:sqref>I23</xm:sqref>
        </x14:conditionalFormatting>
        <x14:conditionalFormatting xmlns:xm="http://schemas.microsoft.com/office/excel/2006/main">
          <x14:cfRule type="expression" priority="74" stopIfTrue="1" id="{27E64671-BFC7-49D2-A573-1C5C88F9CE58}">
            <xm:f>Report_Est_PL!$B$3="M USD"</xm:f>
            <x14:dxf>
              <numFmt numFmtId="183" formatCode="#,##0,,_);\(#,##0,,\);&quot; - &quot;;@_)"/>
            </x14:dxf>
          </x14:cfRule>
          <xm:sqref>J23</xm:sqref>
        </x14:conditionalFormatting>
        <x14:conditionalFormatting xmlns:xm="http://schemas.microsoft.com/office/excel/2006/main">
          <x14:cfRule type="expression" priority="73" stopIfTrue="1" id="{F0A22200-B8FA-464E-864C-158C2B4AC345}">
            <xm:f>Report_Est_PL!$B$3="M USD"</xm:f>
            <x14:dxf>
              <numFmt numFmtId="183" formatCode="#,##0,,_);\(#,##0,,\);&quot; - &quot;;@_)"/>
            </x14:dxf>
          </x14:cfRule>
          <xm:sqref>K23</xm:sqref>
        </x14:conditionalFormatting>
        <x14:conditionalFormatting xmlns:xm="http://schemas.microsoft.com/office/excel/2006/main">
          <x14:cfRule type="expression" priority="72" stopIfTrue="1" id="{D66E1398-CB2C-4E58-8C53-DCAE716B2034}">
            <xm:f>Report_Est_PL!$B$3="M USD"</xm:f>
            <x14:dxf>
              <numFmt numFmtId="183" formatCode="#,##0,,_);\(#,##0,,\);&quot; - &quot;;@_)"/>
            </x14:dxf>
          </x14:cfRule>
          <xm:sqref>F24</xm:sqref>
        </x14:conditionalFormatting>
        <x14:conditionalFormatting xmlns:xm="http://schemas.microsoft.com/office/excel/2006/main">
          <x14:cfRule type="expression" priority="71" stopIfTrue="1" id="{52174DEE-46D2-433E-B3E2-04869596BB19}">
            <xm:f>Report_Est_PL!$B$3="M USD"</xm:f>
            <x14:dxf>
              <numFmt numFmtId="183" formatCode="#,##0,,_);\(#,##0,,\);&quot; - &quot;;@_)"/>
            </x14:dxf>
          </x14:cfRule>
          <xm:sqref>G24</xm:sqref>
        </x14:conditionalFormatting>
        <x14:conditionalFormatting xmlns:xm="http://schemas.microsoft.com/office/excel/2006/main">
          <x14:cfRule type="expression" priority="70" stopIfTrue="1" id="{CC2E3148-501C-4CFF-BACF-0CB05E6255B2}">
            <xm:f>Report_Est_PL!$B$3="M USD"</xm:f>
            <x14:dxf>
              <numFmt numFmtId="183" formatCode="#,##0,,_);\(#,##0,,\);&quot; - &quot;;@_)"/>
            </x14:dxf>
          </x14:cfRule>
          <xm:sqref>H24</xm:sqref>
        </x14:conditionalFormatting>
        <x14:conditionalFormatting xmlns:xm="http://schemas.microsoft.com/office/excel/2006/main">
          <x14:cfRule type="expression" priority="69" stopIfTrue="1" id="{93422CAA-29BD-46CB-8DCF-82146DDD7133}">
            <xm:f>Report_Est_PL!$B$3="M USD"</xm:f>
            <x14:dxf>
              <numFmt numFmtId="183" formatCode="#,##0,,_);\(#,##0,,\);&quot; - &quot;;@_)"/>
            </x14:dxf>
          </x14:cfRule>
          <xm:sqref>I24</xm:sqref>
        </x14:conditionalFormatting>
        <x14:conditionalFormatting xmlns:xm="http://schemas.microsoft.com/office/excel/2006/main">
          <x14:cfRule type="expression" priority="68" stopIfTrue="1" id="{C7FEE873-BD5D-4F6C-B41E-4603F61E994A}">
            <xm:f>Report_Est_PL!$B$3="M USD"</xm:f>
            <x14:dxf>
              <numFmt numFmtId="183" formatCode="#,##0,,_);\(#,##0,,\);&quot; - &quot;;@_)"/>
            </x14:dxf>
          </x14:cfRule>
          <xm:sqref>J24</xm:sqref>
        </x14:conditionalFormatting>
        <x14:conditionalFormatting xmlns:xm="http://schemas.microsoft.com/office/excel/2006/main">
          <x14:cfRule type="expression" priority="67" stopIfTrue="1" id="{03BEBDFC-8379-47FE-9E82-CC4D80CA4D58}">
            <xm:f>Report_Est_PL!$B$3="M USD"</xm:f>
            <x14:dxf>
              <numFmt numFmtId="183" formatCode="#,##0,,_);\(#,##0,,\);&quot; - &quot;;@_)"/>
            </x14:dxf>
          </x14:cfRule>
          <xm:sqref>K24</xm:sqref>
        </x14:conditionalFormatting>
        <x14:conditionalFormatting xmlns:xm="http://schemas.microsoft.com/office/excel/2006/main">
          <x14:cfRule type="expression" priority="66" stopIfTrue="1" id="{6FEA5663-EDF9-4193-A783-C158E2D6F5CB}">
            <xm:f>Report_Est_PL!$B$3="M USD"</xm:f>
            <x14:dxf>
              <numFmt numFmtId="183" formatCode="#,##0,,_);\(#,##0,,\);&quot; - &quot;;@_)"/>
            </x14:dxf>
          </x14:cfRule>
          <xm:sqref>F25</xm:sqref>
        </x14:conditionalFormatting>
        <x14:conditionalFormatting xmlns:xm="http://schemas.microsoft.com/office/excel/2006/main">
          <x14:cfRule type="expression" priority="65" stopIfTrue="1" id="{307100F9-03DD-4673-9592-3CB6B4AE222F}">
            <xm:f>Report_Est_PL!$B$3="M USD"</xm:f>
            <x14:dxf>
              <numFmt numFmtId="183" formatCode="#,##0,,_);\(#,##0,,\);&quot; - &quot;;@_)"/>
            </x14:dxf>
          </x14:cfRule>
          <xm:sqref>G25</xm:sqref>
        </x14:conditionalFormatting>
        <x14:conditionalFormatting xmlns:xm="http://schemas.microsoft.com/office/excel/2006/main">
          <x14:cfRule type="expression" priority="64" stopIfTrue="1" id="{522E59EC-1171-4E99-9017-31F12E009D9D}">
            <xm:f>Report_Est_PL!$B$3="M USD"</xm:f>
            <x14:dxf>
              <numFmt numFmtId="183" formatCode="#,##0,,_);\(#,##0,,\);&quot; - &quot;;@_)"/>
            </x14:dxf>
          </x14:cfRule>
          <xm:sqref>H25</xm:sqref>
        </x14:conditionalFormatting>
        <x14:conditionalFormatting xmlns:xm="http://schemas.microsoft.com/office/excel/2006/main">
          <x14:cfRule type="expression" priority="63" stopIfTrue="1" id="{9670D386-320A-4A07-BB94-0F55B4BAB2C1}">
            <xm:f>Report_Est_PL!$B$3="M USD"</xm:f>
            <x14:dxf>
              <numFmt numFmtId="183" formatCode="#,##0,,_);\(#,##0,,\);&quot; - &quot;;@_)"/>
            </x14:dxf>
          </x14:cfRule>
          <xm:sqref>I25</xm:sqref>
        </x14:conditionalFormatting>
        <x14:conditionalFormatting xmlns:xm="http://schemas.microsoft.com/office/excel/2006/main">
          <x14:cfRule type="expression" priority="62" stopIfTrue="1" id="{6CC2F7C6-35FA-4BC9-9508-D15ACA3B9C80}">
            <xm:f>Report_Est_PL!$B$3="M USD"</xm:f>
            <x14:dxf>
              <numFmt numFmtId="183" formatCode="#,##0,,_);\(#,##0,,\);&quot; - &quot;;@_)"/>
            </x14:dxf>
          </x14:cfRule>
          <xm:sqref>J25</xm:sqref>
        </x14:conditionalFormatting>
        <x14:conditionalFormatting xmlns:xm="http://schemas.microsoft.com/office/excel/2006/main">
          <x14:cfRule type="expression" priority="61" stopIfTrue="1" id="{54E216A9-364B-4F03-B4C4-A550A9C4F6DC}">
            <xm:f>Report_Est_PL!$B$3="M USD"</xm:f>
            <x14:dxf>
              <numFmt numFmtId="183" formatCode="#,##0,,_);\(#,##0,,\);&quot; - &quot;;@_)"/>
            </x14:dxf>
          </x14:cfRule>
          <xm:sqref>K25</xm:sqref>
        </x14:conditionalFormatting>
        <x14:conditionalFormatting xmlns:xm="http://schemas.microsoft.com/office/excel/2006/main">
          <x14:cfRule type="expression" priority="60" stopIfTrue="1" id="{56777EBB-717E-4D0A-8CF0-30C998A84558}">
            <xm:f>Report_Est_PL!$B$3="M USD"</xm:f>
            <x14:dxf>
              <numFmt numFmtId="183" formatCode="#,##0,,_);\(#,##0,,\);&quot; - &quot;;@_)"/>
            </x14:dxf>
          </x14:cfRule>
          <xm:sqref>F26</xm:sqref>
        </x14:conditionalFormatting>
        <x14:conditionalFormatting xmlns:xm="http://schemas.microsoft.com/office/excel/2006/main">
          <x14:cfRule type="expression" priority="59" stopIfTrue="1" id="{604B3903-F676-412A-827D-62665222B71E}">
            <xm:f>Report_Est_PL!$B$3="M USD"</xm:f>
            <x14:dxf>
              <numFmt numFmtId="183" formatCode="#,##0,,_);\(#,##0,,\);&quot; - &quot;;@_)"/>
            </x14:dxf>
          </x14:cfRule>
          <xm:sqref>G26</xm:sqref>
        </x14:conditionalFormatting>
        <x14:conditionalFormatting xmlns:xm="http://schemas.microsoft.com/office/excel/2006/main">
          <x14:cfRule type="expression" priority="58" stopIfTrue="1" id="{CE71624D-9383-401F-A88E-308936BA89FF}">
            <xm:f>Report_Est_PL!$B$3="M USD"</xm:f>
            <x14:dxf>
              <numFmt numFmtId="183" formatCode="#,##0,,_);\(#,##0,,\);&quot; - &quot;;@_)"/>
            </x14:dxf>
          </x14:cfRule>
          <xm:sqref>H26</xm:sqref>
        </x14:conditionalFormatting>
        <x14:conditionalFormatting xmlns:xm="http://schemas.microsoft.com/office/excel/2006/main">
          <x14:cfRule type="expression" priority="57" stopIfTrue="1" id="{B1D52C4A-C84F-447E-BD1D-24FB830283F7}">
            <xm:f>Report_Est_PL!$B$3="M USD"</xm:f>
            <x14:dxf>
              <numFmt numFmtId="183" formatCode="#,##0,,_);\(#,##0,,\);&quot; - &quot;;@_)"/>
            </x14:dxf>
          </x14:cfRule>
          <xm:sqref>I26</xm:sqref>
        </x14:conditionalFormatting>
        <x14:conditionalFormatting xmlns:xm="http://schemas.microsoft.com/office/excel/2006/main">
          <x14:cfRule type="expression" priority="56" stopIfTrue="1" id="{4FFD5FCE-AC70-4AAE-9AA7-D8B4D28361E1}">
            <xm:f>Report_Est_PL!$B$3="M USD"</xm:f>
            <x14:dxf>
              <numFmt numFmtId="183" formatCode="#,##0,,_);\(#,##0,,\);&quot; - &quot;;@_)"/>
            </x14:dxf>
          </x14:cfRule>
          <xm:sqref>J26</xm:sqref>
        </x14:conditionalFormatting>
        <x14:conditionalFormatting xmlns:xm="http://schemas.microsoft.com/office/excel/2006/main">
          <x14:cfRule type="expression" priority="55" stopIfTrue="1" id="{F503D571-D839-42A6-B775-BAF48D0A36D4}">
            <xm:f>Report_Est_PL!$B$3="M USD"</xm:f>
            <x14:dxf>
              <numFmt numFmtId="183" formatCode="#,##0,,_);\(#,##0,,\);&quot; - &quot;;@_)"/>
            </x14:dxf>
          </x14:cfRule>
          <xm:sqref>K26</xm:sqref>
        </x14:conditionalFormatting>
        <x14:conditionalFormatting xmlns:xm="http://schemas.microsoft.com/office/excel/2006/main">
          <x14:cfRule type="expression" priority="54" stopIfTrue="1" id="{8EB84FD1-D29F-4079-BB87-92E12A7AF2F4}">
            <xm:f>Report_Est_PL!$B$3="M USD"</xm:f>
            <x14:dxf>
              <numFmt numFmtId="183" formatCode="#,##0,,_);\(#,##0,,\);&quot; - &quot;;@_)"/>
            </x14:dxf>
          </x14:cfRule>
          <xm:sqref>F27</xm:sqref>
        </x14:conditionalFormatting>
        <x14:conditionalFormatting xmlns:xm="http://schemas.microsoft.com/office/excel/2006/main">
          <x14:cfRule type="expression" priority="53" stopIfTrue="1" id="{960ACEC0-3990-4D7A-BC4B-BD887EA8FF6D}">
            <xm:f>Report_Est_PL!$B$3="M USD"</xm:f>
            <x14:dxf>
              <numFmt numFmtId="183" formatCode="#,##0,,_);\(#,##0,,\);&quot; - &quot;;@_)"/>
            </x14:dxf>
          </x14:cfRule>
          <xm:sqref>G27</xm:sqref>
        </x14:conditionalFormatting>
        <x14:conditionalFormatting xmlns:xm="http://schemas.microsoft.com/office/excel/2006/main">
          <x14:cfRule type="expression" priority="52" stopIfTrue="1" id="{10ED2338-2A73-411D-9F35-595B0EB43258}">
            <xm:f>Report_Est_PL!$B$3="M USD"</xm:f>
            <x14:dxf>
              <numFmt numFmtId="183" formatCode="#,##0,,_);\(#,##0,,\);&quot; - &quot;;@_)"/>
            </x14:dxf>
          </x14:cfRule>
          <xm:sqref>H27</xm:sqref>
        </x14:conditionalFormatting>
        <x14:conditionalFormatting xmlns:xm="http://schemas.microsoft.com/office/excel/2006/main">
          <x14:cfRule type="expression" priority="51" stopIfTrue="1" id="{09275D51-C0E1-46F3-A0DA-97CC9F5FCEC6}">
            <xm:f>Report_Est_PL!$B$3="M USD"</xm:f>
            <x14:dxf>
              <numFmt numFmtId="183" formatCode="#,##0,,_);\(#,##0,,\);&quot; - &quot;;@_)"/>
            </x14:dxf>
          </x14:cfRule>
          <xm:sqref>I27</xm:sqref>
        </x14:conditionalFormatting>
        <x14:conditionalFormatting xmlns:xm="http://schemas.microsoft.com/office/excel/2006/main">
          <x14:cfRule type="expression" priority="50" stopIfTrue="1" id="{FF9EEA1B-FCFE-491D-9DA5-7C52A2083A09}">
            <xm:f>Report_Est_PL!$B$3="M USD"</xm:f>
            <x14:dxf>
              <numFmt numFmtId="183" formatCode="#,##0,,_);\(#,##0,,\);&quot; - &quot;;@_)"/>
            </x14:dxf>
          </x14:cfRule>
          <xm:sqref>J27</xm:sqref>
        </x14:conditionalFormatting>
        <x14:conditionalFormatting xmlns:xm="http://schemas.microsoft.com/office/excel/2006/main">
          <x14:cfRule type="expression" priority="49" stopIfTrue="1" id="{DF2CB55D-3A8E-442F-A9EB-143A4416AFDA}">
            <xm:f>Report_Est_PL!$B$3="M USD"</xm:f>
            <x14:dxf>
              <numFmt numFmtId="183" formatCode="#,##0,,_);\(#,##0,,\);&quot; - &quot;;@_)"/>
            </x14:dxf>
          </x14:cfRule>
          <xm:sqref>K27</xm:sqref>
        </x14:conditionalFormatting>
        <x14:conditionalFormatting xmlns:xm="http://schemas.microsoft.com/office/excel/2006/main">
          <x14:cfRule type="expression" priority="48" stopIfTrue="1" id="{450A02B4-F192-434C-84E0-938BB33854CB}">
            <xm:f>Report_Est_PL!$B$3="M USD"</xm:f>
            <x14:dxf>
              <numFmt numFmtId="183" formatCode="#,##0,,_);\(#,##0,,\);&quot; - &quot;;@_)"/>
            </x14:dxf>
          </x14:cfRule>
          <xm:sqref>F28</xm:sqref>
        </x14:conditionalFormatting>
        <x14:conditionalFormatting xmlns:xm="http://schemas.microsoft.com/office/excel/2006/main">
          <x14:cfRule type="expression" priority="47" stopIfTrue="1" id="{F03FD1A5-D60E-4AB5-8CD5-6F8FFE4D67C0}">
            <xm:f>Report_Est_PL!$B$3="M USD"</xm:f>
            <x14:dxf>
              <numFmt numFmtId="183" formatCode="#,##0,,_);\(#,##0,,\);&quot; - &quot;;@_)"/>
            </x14:dxf>
          </x14:cfRule>
          <xm:sqref>G28</xm:sqref>
        </x14:conditionalFormatting>
        <x14:conditionalFormatting xmlns:xm="http://schemas.microsoft.com/office/excel/2006/main">
          <x14:cfRule type="expression" priority="46" stopIfTrue="1" id="{E293FB93-D331-44E5-BDD7-61E166618D99}">
            <xm:f>Report_Est_PL!$B$3="M USD"</xm:f>
            <x14:dxf>
              <numFmt numFmtId="183" formatCode="#,##0,,_);\(#,##0,,\);&quot; - &quot;;@_)"/>
            </x14:dxf>
          </x14:cfRule>
          <xm:sqref>H28</xm:sqref>
        </x14:conditionalFormatting>
        <x14:conditionalFormatting xmlns:xm="http://schemas.microsoft.com/office/excel/2006/main">
          <x14:cfRule type="expression" priority="45" stopIfTrue="1" id="{210CDBF8-BA34-48EC-A249-D6CBFE768733}">
            <xm:f>Report_Est_PL!$B$3="M USD"</xm:f>
            <x14:dxf>
              <numFmt numFmtId="183" formatCode="#,##0,,_);\(#,##0,,\);&quot; - &quot;;@_)"/>
            </x14:dxf>
          </x14:cfRule>
          <xm:sqref>I28</xm:sqref>
        </x14:conditionalFormatting>
        <x14:conditionalFormatting xmlns:xm="http://schemas.microsoft.com/office/excel/2006/main">
          <x14:cfRule type="expression" priority="44" stopIfTrue="1" id="{920F5E53-0990-44FE-A9B6-60CA87173987}">
            <xm:f>Report_Est_PL!$B$3="M USD"</xm:f>
            <x14:dxf>
              <numFmt numFmtId="183" formatCode="#,##0,,_);\(#,##0,,\);&quot; - &quot;;@_)"/>
            </x14:dxf>
          </x14:cfRule>
          <xm:sqref>J28</xm:sqref>
        </x14:conditionalFormatting>
        <x14:conditionalFormatting xmlns:xm="http://schemas.microsoft.com/office/excel/2006/main">
          <x14:cfRule type="expression" priority="43" stopIfTrue="1" id="{0F08ACFA-153C-4ABA-8935-F62C00669A04}">
            <xm:f>Report_Est_PL!$B$3="M USD"</xm:f>
            <x14:dxf>
              <numFmt numFmtId="183" formatCode="#,##0,,_);\(#,##0,,\);&quot; - &quot;;@_)"/>
            </x14:dxf>
          </x14:cfRule>
          <xm:sqref>K28</xm:sqref>
        </x14:conditionalFormatting>
        <x14:conditionalFormatting xmlns:xm="http://schemas.microsoft.com/office/excel/2006/main">
          <x14:cfRule type="expression" priority="42" stopIfTrue="1" id="{E61BA1D0-1113-4DE6-BD7D-CA4C37099304}">
            <xm:f>Report_Est_PL!$B$3="M USD"</xm:f>
            <x14:dxf>
              <numFmt numFmtId="183" formatCode="#,##0,,_);\(#,##0,,\);&quot; - &quot;;@_)"/>
            </x14:dxf>
          </x14:cfRule>
          <xm:sqref>F29</xm:sqref>
        </x14:conditionalFormatting>
        <x14:conditionalFormatting xmlns:xm="http://schemas.microsoft.com/office/excel/2006/main">
          <x14:cfRule type="expression" priority="41" stopIfTrue="1" id="{35B9EE59-8A77-469F-A73F-EF2E82ADE30F}">
            <xm:f>Report_Est_PL!$B$3="M USD"</xm:f>
            <x14:dxf>
              <numFmt numFmtId="183" formatCode="#,##0,,_);\(#,##0,,\);&quot; - &quot;;@_)"/>
            </x14:dxf>
          </x14:cfRule>
          <xm:sqref>G29</xm:sqref>
        </x14:conditionalFormatting>
        <x14:conditionalFormatting xmlns:xm="http://schemas.microsoft.com/office/excel/2006/main">
          <x14:cfRule type="expression" priority="40" stopIfTrue="1" id="{A193BB37-CE81-4FA1-B72B-3BA95F4BAEAD}">
            <xm:f>Report_Est_PL!$B$3="M USD"</xm:f>
            <x14:dxf>
              <numFmt numFmtId="183" formatCode="#,##0,,_);\(#,##0,,\);&quot; - &quot;;@_)"/>
            </x14:dxf>
          </x14:cfRule>
          <xm:sqref>H29</xm:sqref>
        </x14:conditionalFormatting>
        <x14:conditionalFormatting xmlns:xm="http://schemas.microsoft.com/office/excel/2006/main">
          <x14:cfRule type="expression" priority="39" stopIfTrue="1" id="{E41A2355-8ADA-487A-B104-25627D11116B}">
            <xm:f>Report_Est_PL!$B$3="M USD"</xm:f>
            <x14:dxf>
              <numFmt numFmtId="183" formatCode="#,##0,,_);\(#,##0,,\);&quot; - &quot;;@_)"/>
            </x14:dxf>
          </x14:cfRule>
          <xm:sqref>I29</xm:sqref>
        </x14:conditionalFormatting>
        <x14:conditionalFormatting xmlns:xm="http://schemas.microsoft.com/office/excel/2006/main">
          <x14:cfRule type="expression" priority="38" stopIfTrue="1" id="{ECA2610E-7041-4507-8F07-F8EFADEBBBAA}">
            <xm:f>Report_Est_PL!$B$3="M USD"</xm:f>
            <x14:dxf>
              <numFmt numFmtId="183" formatCode="#,##0,,_);\(#,##0,,\);&quot; - &quot;;@_)"/>
            </x14:dxf>
          </x14:cfRule>
          <xm:sqref>J29</xm:sqref>
        </x14:conditionalFormatting>
        <x14:conditionalFormatting xmlns:xm="http://schemas.microsoft.com/office/excel/2006/main">
          <x14:cfRule type="expression" priority="37" stopIfTrue="1" id="{5B923510-B847-4D1A-BAC3-2A078B227015}">
            <xm:f>Report_Est_PL!$B$3="M USD"</xm:f>
            <x14:dxf>
              <numFmt numFmtId="183" formatCode="#,##0,,_);\(#,##0,,\);&quot; - &quot;;@_)"/>
            </x14:dxf>
          </x14:cfRule>
          <xm:sqref>K29</xm:sqref>
        </x14:conditionalFormatting>
        <x14:conditionalFormatting xmlns:xm="http://schemas.microsoft.com/office/excel/2006/main">
          <x14:cfRule type="expression" priority="36" stopIfTrue="1" id="{09280AA4-879F-4790-9F9B-1FBA8632DD89}">
            <xm:f>Report_Est_PL!$B$3="M USD"</xm:f>
            <x14:dxf>
              <numFmt numFmtId="183" formatCode="#,##0,,_);\(#,##0,,\);&quot; - &quot;;@_)"/>
            </x14:dxf>
          </x14:cfRule>
          <xm:sqref>F30</xm:sqref>
        </x14:conditionalFormatting>
        <x14:conditionalFormatting xmlns:xm="http://schemas.microsoft.com/office/excel/2006/main">
          <x14:cfRule type="expression" priority="35" stopIfTrue="1" id="{4E9A5E37-8C7B-4138-80FE-2AD3C62867A1}">
            <xm:f>Report_Est_PL!$B$3="M USD"</xm:f>
            <x14:dxf>
              <numFmt numFmtId="183" formatCode="#,##0,,_);\(#,##0,,\);&quot; - &quot;;@_)"/>
            </x14:dxf>
          </x14:cfRule>
          <xm:sqref>G30</xm:sqref>
        </x14:conditionalFormatting>
        <x14:conditionalFormatting xmlns:xm="http://schemas.microsoft.com/office/excel/2006/main">
          <x14:cfRule type="expression" priority="34" stopIfTrue="1" id="{FCE0757F-4DF4-4D03-957B-6A3F01FC2DDA}">
            <xm:f>Report_Est_PL!$B$3="M USD"</xm:f>
            <x14:dxf>
              <numFmt numFmtId="183" formatCode="#,##0,,_);\(#,##0,,\);&quot; - &quot;;@_)"/>
            </x14:dxf>
          </x14:cfRule>
          <xm:sqref>H30</xm:sqref>
        </x14:conditionalFormatting>
        <x14:conditionalFormatting xmlns:xm="http://schemas.microsoft.com/office/excel/2006/main">
          <x14:cfRule type="expression" priority="33" stopIfTrue="1" id="{B9049480-FE31-4F92-A090-30584CFF1B32}">
            <xm:f>Report_Est_PL!$B$3="M USD"</xm:f>
            <x14:dxf>
              <numFmt numFmtId="183" formatCode="#,##0,,_);\(#,##0,,\);&quot; - &quot;;@_)"/>
            </x14:dxf>
          </x14:cfRule>
          <xm:sqref>I30</xm:sqref>
        </x14:conditionalFormatting>
        <x14:conditionalFormatting xmlns:xm="http://schemas.microsoft.com/office/excel/2006/main">
          <x14:cfRule type="expression" priority="32" stopIfTrue="1" id="{27832104-B6E0-420B-BE48-9D050DB26B5C}">
            <xm:f>Report_Est_PL!$B$3="M USD"</xm:f>
            <x14:dxf>
              <numFmt numFmtId="183" formatCode="#,##0,,_);\(#,##0,,\);&quot; - &quot;;@_)"/>
            </x14:dxf>
          </x14:cfRule>
          <xm:sqref>J30</xm:sqref>
        </x14:conditionalFormatting>
        <x14:conditionalFormatting xmlns:xm="http://schemas.microsoft.com/office/excel/2006/main">
          <x14:cfRule type="expression" priority="31" stopIfTrue="1" id="{CDB2B3FB-207C-40C3-B356-29D78E02B407}">
            <xm:f>Report_Est_PL!$B$3="M USD"</xm:f>
            <x14:dxf>
              <numFmt numFmtId="183" formatCode="#,##0,,_);\(#,##0,,\);&quot; - &quot;;@_)"/>
            </x14:dxf>
          </x14:cfRule>
          <xm:sqref>K30</xm:sqref>
        </x14:conditionalFormatting>
        <x14:conditionalFormatting xmlns:xm="http://schemas.microsoft.com/office/excel/2006/main">
          <x14:cfRule type="expression" priority="30" stopIfTrue="1" id="{3AEAF850-1380-4CD8-8D65-1CAF9D27B1ED}">
            <xm:f>Report_Est_PL!$B$3="M USD"</xm:f>
            <x14:dxf>
              <numFmt numFmtId="183" formatCode="#,##0,,_);\(#,##0,,\);&quot; - &quot;;@_)"/>
            </x14:dxf>
          </x14:cfRule>
          <xm:sqref>F31</xm:sqref>
        </x14:conditionalFormatting>
        <x14:conditionalFormatting xmlns:xm="http://schemas.microsoft.com/office/excel/2006/main">
          <x14:cfRule type="expression" priority="29" stopIfTrue="1" id="{A361BFB0-61EB-4A26-9B62-7DF02A9D67C1}">
            <xm:f>Report_Est_PL!$B$3="M USD"</xm:f>
            <x14:dxf>
              <numFmt numFmtId="183" formatCode="#,##0,,_);\(#,##0,,\);&quot; - &quot;;@_)"/>
            </x14:dxf>
          </x14:cfRule>
          <xm:sqref>G31</xm:sqref>
        </x14:conditionalFormatting>
        <x14:conditionalFormatting xmlns:xm="http://schemas.microsoft.com/office/excel/2006/main">
          <x14:cfRule type="expression" priority="28" stopIfTrue="1" id="{2DB062B8-4285-4DA8-A6E6-F0478B2C234B}">
            <xm:f>Report_Est_PL!$B$3="M USD"</xm:f>
            <x14:dxf>
              <numFmt numFmtId="183" formatCode="#,##0,,_);\(#,##0,,\);&quot; - &quot;;@_)"/>
            </x14:dxf>
          </x14:cfRule>
          <xm:sqref>H31</xm:sqref>
        </x14:conditionalFormatting>
        <x14:conditionalFormatting xmlns:xm="http://schemas.microsoft.com/office/excel/2006/main">
          <x14:cfRule type="expression" priority="27" stopIfTrue="1" id="{233A333D-CE98-4A21-AB9B-F3CBB49508BD}">
            <xm:f>Report_Est_PL!$B$3="M USD"</xm:f>
            <x14:dxf>
              <numFmt numFmtId="183" formatCode="#,##0,,_);\(#,##0,,\);&quot; - &quot;;@_)"/>
            </x14:dxf>
          </x14:cfRule>
          <xm:sqref>I31</xm:sqref>
        </x14:conditionalFormatting>
        <x14:conditionalFormatting xmlns:xm="http://schemas.microsoft.com/office/excel/2006/main">
          <x14:cfRule type="expression" priority="26" stopIfTrue="1" id="{8D688FCF-6FA3-4C55-9FD3-580DADAF5A2C}">
            <xm:f>Report_Est_PL!$B$3="M USD"</xm:f>
            <x14:dxf>
              <numFmt numFmtId="183" formatCode="#,##0,,_);\(#,##0,,\);&quot; - &quot;;@_)"/>
            </x14:dxf>
          </x14:cfRule>
          <xm:sqref>J31</xm:sqref>
        </x14:conditionalFormatting>
        <x14:conditionalFormatting xmlns:xm="http://schemas.microsoft.com/office/excel/2006/main">
          <x14:cfRule type="expression" priority="25" stopIfTrue="1" id="{BA104C5F-1613-41FE-AD77-007AAE596194}">
            <xm:f>Report_Est_PL!$B$3="M USD"</xm:f>
            <x14:dxf>
              <numFmt numFmtId="183" formatCode="#,##0,,_);\(#,##0,,\);&quot; - &quot;;@_)"/>
            </x14:dxf>
          </x14:cfRule>
          <xm:sqref>K31</xm:sqref>
        </x14:conditionalFormatting>
        <x14:conditionalFormatting xmlns:xm="http://schemas.microsoft.com/office/excel/2006/main">
          <x14:cfRule type="expression" priority="24" stopIfTrue="1" id="{BC2999DE-31E0-4EAD-BE2B-D7F818AB0F88}">
            <xm:f>Report_Est_PL!$B$3="M USD"</xm:f>
            <x14:dxf>
              <numFmt numFmtId="183" formatCode="#,##0,,_);\(#,##0,,\);&quot; - &quot;;@_)"/>
            </x14:dxf>
          </x14:cfRule>
          <xm:sqref>F32</xm:sqref>
        </x14:conditionalFormatting>
        <x14:conditionalFormatting xmlns:xm="http://schemas.microsoft.com/office/excel/2006/main">
          <x14:cfRule type="expression" priority="23" stopIfTrue="1" id="{2233DBC6-879E-4A52-99AA-E7A4A3B47A2D}">
            <xm:f>Report_Est_PL!$B$3="M USD"</xm:f>
            <x14:dxf>
              <numFmt numFmtId="183" formatCode="#,##0,,_);\(#,##0,,\);&quot; - &quot;;@_)"/>
            </x14:dxf>
          </x14:cfRule>
          <xm:sqref>G32</xm:sqref>
        </x14:conditionalFormatting>
        <x14:conditionalFormatting xmlns:xm="http://schemas.microsoft.com/office/excel/2006/main">
          <x14:cfRule type="expression" priority="22" stopIfTrue="1" id="{49C056FC-40A8-456C-837B-AFC26AB9B9CB}">
            <xm:f>Report_Est_PL!$B$3="M USD"</xm:f>
            <x14:dxf>
              <numFmt numFmtId="183" formatCode="#,##0,,_);\(#,##0,,\);&quot; - &quot;;@_)"/>
            </x14:dxf>
          </x14:cfRule>
          <xm:sqref>H32</xm:sqref>
        </x14:conditionalFormatting>
        <x14:conditionalFormatting xmlns:xm="http://schemas.microsoft.com/office/excel/2006/main">
          <x14:cfRule type="expression" priority="21" stopIfTrue="1" id="{389DD4C2-425B-4CB0-B58B-B5C3B2A628FB}">
            <xm:f>Report_Est_PL!$B$3="M USD"</xm:f>
            <x14:dxf>
              <numFmt numFmtId="183" formatCode="#,##0,,_);\(#,##0,,\);&quot; - &quot;;@_)"/>
            </x14:dxf>
          </x14:cfRule>
          <xm:sqref>I32</xm:sqref>
        </x14:conditionalFormatting>
        <x14:conditionalFormatting xmlns:xm="http://schemas.microsoft.com/office/excel/2006/main">
          <x14:cfRule type="expression" priority="20" stopIfTrue="1" id="{FD6A1613-CDC8-49D9-BAAB-203F6EF5D11B}">
            <xm:f>Report_Est_PL!$B$3="M USD"</xm:f>
            <x14:dxf>
              <numFmt numFmtId="183" formatCode="#,##0,,_);\(#,##0,,\);&quot; - &quot;;@_)"/>
            </x14:dxf>
          </x14:cfRule>
          <xm:sqref>J32</xm:sqref>
        </x14:conditionalFormatting>
        <x14:conditionalFormatting xmlns:xm="http://schemas.microsoft.com/office/excel/2006/main">
          <x14:cfRule type="expression" priority="19" stopIfTrue="1" id="{0F74E3D6-0962-41C7-AB21-ABEF828DB10C}">
            <xm:f>Report_Est_PL!$B$3="M USD"</xm:f>
            <x14:dxf>
              <numFmt numFmtId="183" formatCode="#,##0,,_);\(#,##0,,\);&quot; - &quot;;@_)"/>
            </x14:dxf>
          </x14:cfRule>
          <xm:sqref>K32</xm:sqref>
        </x14:conditionalFormatting>
        <x14:conditionalFormatting xmlns:xm="http://schemas.microsoft.com/office/excel/2006/main">
          <x14:cfRule type="expression" priority="18" stopIfTrue="1" id="{0144148D-8799-47CF-893B-66BA37115BA6}">
            <xm:f>Report_Est_PL!$B$3="M USD"</xm:f>
            <x14:dxf>
              <numFmt numFmtId="183" formatCode="#,##0,,_);\(#,##0,,\);&quot; - &quot;;@_)"/>
            </x14:dxf>
          </x14:cfRule>
          <xm:sqref>F33</xm:sqref>
        </x14:conditionalFormatting>
        <x14:conditionalFormatting xmlns:xm="http://schemas.microsoft.com/office/excel/2006/main">
          <x14:cfRule type="expression" priority="17" stopIfTrue="1" id="{B01D3D57-D4E4-482F-A333-EA40B16B8FD0}">
            <xm:f>Report_Est_PL!$B$3="M USD"</xm:f>
            <x14:dxf>
              <numFmt numFmtId="183" formatCode="#,##0,,_);\(#,##0,,\);&quot; - &quot;;@_)"/>
            </x14:dxf>
          </x14:cfRule>
          <xm:sqref>G33</xm:sqref>
        </x14:conditionalFormatting>
        <x14:conditionalFormatting xmlns:xm="http://schemas.microsoft.com/office/excel/2006/main">
          <x14:cfRule type="expression" priority="16" stopIfTrue="1" id="{B76D72FD-8636-458E-A162-B12D9A00600A}">
            <xm:f>Report_Est_PL!$B$3="M USD"</xm:f>
            <x14:dxf>
              <numFmt numFmtId="183" formatCode="#,##0,,_);\(#,##0,,\);&quot; - &quot;;@_)"/>
            </x14:dxf>
          </x14:cfRule>
          <xm:sqref>H33</xm:sqref>
        </x14:conditionalFormatting>
        <x14:conditionalFormatting xmlns:xm="http://schemas.microsoft.com/office/excel/2006/main">
          <x14:cfRule type="expression" priority="15" stopIfTrue="1" id="{28A9E703-CB52-4DFB-96E7-2D20B9A16DC6}">
            <xm:f>Report_Est_PL!$B$3="M USD"</xm:f>
            <x14:dxf>
              <numFmt numFmtId="183" formatCode="#,##0,,_);\(#,##0,,\);&quot; - &quot;;@_)"/>
            </x14:dxf>
          </x14:cfRule>
          <xm:sqref>I33</xm:sqref>
        </x14:conditionalFormatting>
        <x14:conditionalFormatting xmlns:xm="http://schemas.microsoft.com/office/excel/2006/main">
          <x14:cfRule type="expression" priority="14" stopIfTrue="1" id="{15324A98-54E4-411A-AA47-5442A4AD67D0}">
            <xm:f>Report_Est_PL!$B$3="M USD"</xm:f>
            <x14:dxf>
              <numFmt numFmtId="183" formatCode="#,##0,,_);\(#,##0,,\);&quot; - &quot;;@_)"/>
            </x14:dxf>
          </x14:cfRule>
          <xm:sqref>J33</xm:sqref>
        </x14:conditionalFormatting>
        <x14:conditionalFormatting xmlns:xm="http://schemas.microsoft.com/office/excel/2006/main">
          <x14:cfRule type="expression" priority="13" stopIfTrue="1" id="{9B35A2AF-1F02-4763-8D13-C0BE3ABE77B1}">
            <xm:f>Report_Est_PL!$B$3="M USD"</xm:f>
            <x14:dxf>
              <numFmt numFmtId="183" formatCode="#,##0,,_);\(#,##0,,\);&quot; - &quot;;@_)"/>
            </x14:dxf>
          </x14:cfRule>
          <xm:sqref>K33</xm:sqref>
        </x14:conditionalFormatting>
        <x14:conditionalFormatting xmlns:xm="http://schemas.microsoft.com/office/excel/2006/main">
          <x14:cfRule type="expression" priority="12" stopIfTrue="1" id="{EAC14F94-F8FA-4681-BAD4-E528E565BB17}">
            <xm:f>Report_Est_PL!$B$3="M USD"</xm:f>
            <x14:dxf>
              <numFmt numFmtId="183" formatCode="#,##0,,_);\(#,##0,,\);&quot; - &quot;;@_)"/>
            </x14:dxf>
          </x14:cfRule>
          <xm:sqref>F34</xm:sqref>
        </x14:conditionalFormatting>
        <x14:conditionalFormatting xmlns:xm="http://schemas.microsoft.com/office/excel/2006/main">
          <x14:cfRule type="expression" priority="11" stopIfTrue="1" id="{34380F13-788B-4555-8B90-334CC7D880D2}">
            <xm:f>Report_Est_PL!$B$3="M USD"</xm:f>
            <x14:dxf>
              <numFmt numFmtId="183" formatCode="#,##0,,_);\(#,##0,,\);&quot; - &quot;;@_)"/>
            </x14:dxf>
          </x14:cfRule>
          <xm:sqref>G34</xm:sqref>
        </x14:conditionalFormatting>
        <x14:conditionalFormatting xmlns:xm="http://schemas.microsoft.com/office/excel/2006/main">
          <x14:cfRule type="expression" priority="10" stopIfTrue="1" id="{523646E1-9AD1-4922-9C3F-99ABDF94C882}">
            <xm:f>Report_Est_PL!$B$3="M USD"</xm:f>
            <x14:dxf>
              <numFmt numFmtId="183" formatCode="#,##0,,_);\(#,##0,,\);&quot; - &quot;;@_)"/>
            </x14:dxf>
          </x14:cfRule>
          <xm:sqref>H34</xm:sqref>
        </x14:conditionalFormatting>
        <x14:conditionalFormatting xmlns:xm="http://schemas.microsoft.com/office/excel/2006/main">
          <x14:cfRule type="expression" priority="9" stopIfTrue="1" id="{37DB9397-6C6E-4237-866E-144A02B64F3E}">
            <xm:f>Report_Est_PL!$B$3="M USD"</xm:f>
            <x14:dxf>
              <numFmt numFmtId="183" formatCode="#,##0,,_);\(#,##0,,\);&quot; - &quot;;@_)"/>
            </x14:dxf>
          </x14:cfRule>
          <xm:sqref>I34</xm:sqref>
        </x14:conditionalFormatting>
        <x14:conditionalFormatting xmlns:xm="http://schemas.microsoft.com/office/excel/2006/main">
          <x14:cfRule type="expression" priority="8" stopIfTrue="1" id="{294E71E2-5248-4943-B99E-D22DD0BF8326}">
            <xm:f>Report_Est_PL!$B$3="M USD"</xm:f>
            <x14:dxf>
              <numFmt numFmtId="183" formatCode="#,##0,,_);\(#,##0,,\);&quot; - &quot;;@_)"/>
            </x14:dxf>
          </x14:cfRule>
          <xm:sqref>J34</xm:sqref>
        </x14:conditionalFormatting>
        <x14:conditionalFormatting xmlns:xm="http://schemas.microsoft.com/office/excel/2006/main">
          <x14:cfRule type="expression" priority="7" stopIfTrue="1" id="{C2B6B442-637E-42D2-81E8-AD0576007889}">
            <xm:f>Report_Est_PL!$B$3="M USD"</xm:f>
            <x14:dxf>
              <numFmt numFmtId="183" formatCode="#,##0,,_);\(#,##0,,\);&quot; - &quot;;@_)"/>
            </x14:dxf>
          </x14:cfRule>
          <xm:sqref>K34</xm:sqref>
        </x14:conditionalFormatting>
        <x14:conditionalFormatting xmlns:xm="http://schemas.microsoft.com/office/excel/2006/main">
          <x14:cfRule type="expression" priority="6" stopIfTrue="1" id="{B20DAB32-7B4B-4495-941D-18E637B89330}">
            <xm:f>Report_Est_PL!$B$3="M USD"</xm:f>
            <x14:dxf>
              <numFmt numFmtId="183" formatCode="#,##0,,_);\(#,##0,,\);&quot; - &quot;;@_)"/>
            </x14:dxf>
          </x14:cfRule>
          <xm:sqref>F35</xm:sqref>
        </x14:conditionalFormatting>
        <x14:conditionalFormatting xmlns:xm="http://schemas.microsoft.com/office/excel/2006/main">
          <x14:cfRule type="expression" priority="5" stopIfTrue="1" id="{D26B5F1C-14D3-4846-83AF-2BA0FD537954}">
            <xm:f>Report_Est_PL!$B$3="M USD"</xm:f>
            <x14:dxf>
              <numFmt numFmtId="183" formatCode="#,##0,,_);\(#,##0,,\);&quot; - &quot;;@_)"/>
            </x14:dxf>
          </x14:cfRule>
          <xm:sqref>G35</xm:sqref>
        </x14:conditionalFormatting>
        <x14:conditionalFormatting xmlns:xm="http://schemas.microsoft.com/office/excel/2006/main">
          <x14:cfRule type="expression" priority="4" stopIfTrue="1" id="{C67294BB-0C14-4ADF-A8B8-B630268403A6}">
            <xm:f>Report_Est_PL!$B$3="M USD"</xm:f>
            <x14:dxf>
              <numFmt numFmtId="183" formatCode="#,##0,,_);\(#,##0,,\);&quot; - &quot;;@_)"/>
            </x14:dxf>
          </x14:cfRule>
          <xm:sqref>H35</xm:sqref>
        </x14:conditionalFormatting>
        <x14:conditionalFormatting xmlns:xm="http://schemas.microsoft.com/office/excel/2006/main">
          <x14:cfRule type="expression" priority="3" stopIfTrue="1" id="{A1216EEC-0350-4F1B-A8FC-4AC05175D864}">
            <xm:f>Report_Est_PL!$B$3="M USD"</xm:f>
            <x14:dxf>
              <numFmt numFmtId="183" formatCode="#,##0,,_);\(#,##0,,\);&quot; - &quot;;@_)"/>
            </x14:dxf>
          </x14:cfRule>
          <xm:sqref>I35</xm:sqref>
        </x14:conditionalFormatting>
        <x14:conditionalFormatting xmlns:xm="http://schemas.microsoft.com/office/excel/2006/main">
          <x14:cfRule type="expression" priority="2" stopIfTrue="1" id="{2A094E4B-3F3A-485B-AE68-28E72F50220C}">
            <xm:f>Report_Est_PL!$B$3="M USD"</xm:f>
            <x14:dxf>
              <numFmt numFmtId="183" formatCode="#,##0,,_);\(#,##0,,\);&quot; - &quot;;@_)"/>
            </x14:dxf>
          </x14:cfRule>
          <xm:sqref>J35</xm:sqref>
        </x14:conditionalFormatting>
        <x14:conditionalFormatting xmlns:xm="http://schemas.microsoft.com/office/excel/2006/main">
          <x14:cfRule type="expression" priority="1" stopIfTrue="1" id="{51DB6A17-50FF-472D-951F-3A24D527B123}">
            <xm:f>Report_Est_PL!$B$3="M USD"</xm:f>
            <x14:dxf>
              <numFmt numFmtId="183" formatCode="#,##0,,_);\(#,##0,,\);&quot; - &quot;;@_)"/>
            </x14:dxf>
          </x14:cfRule>
          <xm:sqref>K35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42940-9832-448D-A5C1-8EAE1D5C6FC7}">
  <sheetPr>
    <tabColor rgb="FF323232"/>
    <pageSetUpPr fitToPage="1"/>
  </sheetPr>
  <dimension ref="A1:K3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4.125" defaultRowHeight="14.25" customHeight="1" x14ac:dyDescent="0.3"/>
  <cols>
    <col min="1" max="1" width="14.125" style="5"/>
    <col min="2" max="5" width="14.125" style="4"/>
    <col min="6" max="9" width="14.125" style="5"/>
    <col min="10" max="10" width="14.125" style="5" customWidth="1"/>
    <col min="11" max="16384" width="14.125" style="5"/>
  </cols>
  <sheetData>
    <row r="1" spans="1:11" s="1" customFormat="1" ht="14.25" customHeight="1" x14ac:dyDescent="0.3">
      <c r="A1" s="22" t="s">
        <v>83</v>
      </c>
      <c r="B1" s="2"/>
      <c r="C1" s="2"/>
      <c r="D1" s="2"/>
      <c r="E1" s="2"/>
    </row>
    <row r="2" spans="1:11" ht="14.25" customHeight="1" x14ac:dyDescent="0.3">
      <c r="A2" s="3" t="s">
        <v>84</v>
      </c>
    </row>
    <row r="3" spans="1:11" ht="14.25" customHeight="1" x14ac:dyDescent="0.3">
      <c r="A3" s="3"/>
      <c r="H3" s="6"/>
    </row>
    <row r="4" spans="1:11" s="4" customFormat="1" ht="14.25" customHeight="1" x14ac:dyDescent="0.3">
      <c r="A4" s="7" t="s">
        <v>50</v>
      </c>
      <c r="B4" s="7" t="s">
        <v>51</v>
      </c>
      <c r="C4" s="7" t="s">
        <v>52</v>
      </c>
      <c r="D4" s="7" t="s">
        <v>53</v>
      </c>
      <c r="E4" s="7" t="s">
        <v>54</v>
      </c>
      <c r="F4" s="16">
        <v>2023</v>
      </c>
      <c r="G4" s="16">
        <v>2024</v>
      </c>
      <c r="H4" s="17" t="s">
        <v>79</v>
      </c>
      <c r="I4" s="7" t="s">
        <v>12</v>
      </c>
      <c r="J4" s="7" t="s">
        <v>13</v>
      </c>
      <c r="K4" s="7" t="s">
        <v>55</v>
      </c>
    </row>
    <row r="5" spans="1:11" ht="14.25" customHeight="1" x14ac:dyDescent="0.3">
      <c r="A5" s="18" t="s">
        <v>23</v>
      </c>
      <c r="B5" s="18" t="s">
        <v>24</v>
      </c>
      <c r="C5" s="18" t="s">
        <v>24</v>
      </c>
      <c r="D5" s="18" t="s">
        <v>24</v>
      </c>
      <c r="E5" s="18" t="s">
        <v>24</v>
      </c>
      <c r="F5" s="19">
        <f>PL!F5+PL_A!F5</f>
        <v>168063711</v>
      </c>
      <c r="G5" s="19">
        <f>PL!G5+PL_A!G5</f>
        <v>170880819</v>
      </c>
      <c r="H5" s="19">
        <f>PL!H5+PL_A!H5</f>
        <v>89085937</v>
      </c>
      <c r="I5" s="20" t="s">
        <v>14</v>
      </c>
      <c r="J5" s="20" t="s">
        <v>16</v>
      </c>
      <c r="K5" s="21"/>
    </row>
    <row r="6" spans="1:11" ht="14.25" customHeight="1" x14ac:dyDescent="0.3">
      <c r="A6" s="18" t="s">
        <v>23</v>
      </c>
      <c r="B6" s="18" t="s">
        <v>25</v>
      </c>
      <c r="C6" s="18" t="s">
        <v>25</v>
      </c>
      <c r="D6" s="18" t="s">
        <v>25</v>
      </c>
      <c r="E6" s="18" t="s">
        <v>25</v>
      </c>
      <c r="F6" s="19">
        <f>PL!F6+PL_A!F6</f>
        <v>29083587</v>
      </c>
      <c r="G6" s="19">
        <f>PL!G6+PL_A!G6</f>
        <v>31617233</v>
      </c>
      <c r="H6" s="19">
        <f>PL!H6+PL_A!H6</f>
        <v>19292087</v>
      </c>
      <c r="I6" s="20" t="s">
        <v>14</v>
      </c>
      <c r="J6" s="20" t="s">
        <v>15</v>
      </c>
      <c r="K6" s="21"/>
    </row>
    <row r="7" spans="1:11" ht="14.25" customHeight="1" x14ac:dyDescent="0.3">
      <c r="A7" s="18" t="s">
        <v>56</v>
      </c>
      <c r="B7" s="18" t="s">
        <v>17</v>
      </c>
      <c r="C7" s="18" t="s">
        <v>17</v>
      </c>
      <c r="D7" s="18" t="s">
        <v>17</v>
      </c>
      <c r="E7" s="18" t="s">
        <v>17</v>
      </c>
      <c r="F7" s="19">
        <f>PL!F7+PL_A!F7</f>
        <v>22889937</v>
      </c>
      <c r="G7" s="19">
        <f>PL!G7+PL_A!G7</f>
        <v>22775909</v>
      </c>
      <c r="H7" s="19">
        <f>PL!H7+PL_A!H7</f>
        <v>11399548</v>
      </c>
      <c r="I7" s="20" t="s">
        <v>0</v>
      </c>
      <c r="J7" s="20" t="s">
        <v>17</v>
      </c>
      <c r="K7" s="21"/>
    </row>
    <row r="8" spans="1:11" ht="14.25" customHeight="1" x14ac:dyDescent="0.3">
      <c r="A8" s="18" t="s">
        <v>56</v>
      </c>
      <c r="B8" s="18" t="s">
        <v>184</v>
      </c>
      <c r="C8" s="18" t="s">
        <v>184</v>
      </c>
      <c r="D8" s="18" t="s">
        <v>184</v>
      </c>
      <c r="E8" s="18" t="s">
        <v>184</v>
      </c>
      <c r="F8" s="19">
        <f>PL!F8+PL_A!F8</f>
        <v>2245173</v>
      </c>
      <c r="G8" s="19">
        <f>PL!G8+PL_A!G8</f>
        <v>2231672</v>
      </c>
      <c r="H8" s="19">
        <f>PL!H8+PL_A!H8</f>
        <v>1284506</v>
      </c>
      <c r="I8" s="20" t="s">
        <v>0</v>
      </c>
      <c r="J8" s="20" t="s">
        <v>17</v>
      </c>
      <c r="K8" s="21"/>
    </row>
    <row r="9" spans="1:11" ht="14.25" customHeight="1" x14ac:dyDescent="0.3">
      <c r="A9" s="18" t="s">
        <v>56</v>
      </c>
      <c r="B9" s="18" t="s">
        <v>27</v>
      </c>
      <c r="C9" s="18" t="s">
        <v>27</v>
      </c>
      <c r="D9" s="18" t="s">
        <v>27</v>
      </c>
      <c r="E9" s="18" t="s">
        <v>27</v>
      </c>
      <c r="F9" s="19">
        <f>PL!F9+PL_A!F9</f>
        <v>43512069</v>
      </c>
      <c r="G9" s="19">
        <f>PL!G9+PL_A!G9</f>
        <v>43080381</v>
      </c>
      <c r="H9" s="19">
        <f>PL!H9+PL_A!H9</f>
        <v>22570358</v>
      </c>
      <c r="I9" s="20" t="s">
        <v>0</v>
      </c>
      <c r="J9" s="20" t="s">
        <v>18</v>
      </c>
      <c r="K9" s="21"/>
    </row>
    <row r="10" spans="1:11" ht="14.25" customHeight="1" x14ac:dyDescent="0.3">
      <c r="A10" s="18" t="s">
        <v>56</v>
      </c>
      <c r="B10" s="18" t="s">
        <v>185</v>
      </c>
      <c r="C10" s="18" t="s">
        <v>185</v>
      </c>
      <c r="D10" s="18" t="s">
        <v>185</v>
      </c>
      <c r="E10" s="18" t="s">
        <v>185</v>
      </c>
      <c r="F10" s="19">
        <f>PL!F10+PL_A!F10</f>
        <v>6160194</v>
      </c>
      <c r="G10" s="19">
        <f>PL!G10+PL_A!G10</f>
        <v>6160194</v>
      </c>
      <c r="H10" s="19">
        <f>PL!H10+PL_A!H10</f>
        <v>3180097</v>
      </c>
      <c r="I10" s="20" t="s">
        <v>0</v>
      </c>
      <c r="J10" s="20" t="s">
        <v>20</v>
      </c>
      <c r="K10" s="21"/>
    </row>
    <row r="11" spans="1:11" ht="14.25" customHeight="1" x14ac:dyDescent="0.3">
      <c r="A11" s="18" t="s">
        <v>56</v>
      </c>
      <c r="B11" s="18" t="s">
        <v>186</v>
      </c>
      <c r="C11" s="18" t="s">
        <v>186</v>
      </c>
      <c r="D11" s="18" t="s">
        <v>186</v>
      </c>
      <c r="E11" s="18" t="s">
        <v>186</v>
      </c>
      <c r="F11" s="19">
        <f>PL!F11+PL_A!F11</f>
        <v>785495</v>
      </c>
      <c r="G11" s="19">
        <f>PL!G11+PL_A!G11</f>
        <v>833423</v>
      </c>
      <c r="H11" s="19">
        <f>PL!H11+PL_A!H11</f>
        <v>482154</v>
      </c>
      <c r="I11" s="20" t="s">
        <v>0</v>
      </c>
      <c r="J11" s="20" t="s">
        <v>19</v>
      </c>
      <c r="K11" s="21"/>
    </row>
    <row r="12" spans="1:11" ht="14.25" customHeight="1" x14ac:dyDescent="0.3">
      <c r="A12" s="18" t="s">
        <v>56</v>
      </c>
      <c r="B12" s="18" t="s">
        <v>30</v>
      </c>
      <c r="C12" s="18" t="s">
        <v>30</v>
      </c>
      <c r="D12" s="18" t="s">
        <v>30</v>
      </c>
      <c r="E12" s="18" t="s">
        <v>30</v>
      </c>
      <c r="F12" s="19">
        <f>PL!F12+PL_A!F12</f>
        <v>0</v>
      </c>
      <c r="G12" s="19">
        <f>PL!G12+PL_A!G12</f>
        <v>200000</v>
      </c>
      <c r="H12" s="19">
        <f>PL!H12+PL_A!H12</f>
        <v>2500</v>
      </c>
      <c r="I12" s="20" t="s">
        <v>0</v>
      </c>
      <c r="J12" s="20" t="s">
        <v>19</v>
      </c>
      <c r="K12" s="21"/>
    </row>
    <row r="13" spans="1:11" ht="14.25" customHeight="1" x14ac:dyDescent="0.3">
      <c r="A13" s="18" t="s">
        <v>56</v>
      </c>
      <c r="B13" s="18" t="s">
        <v>187</v>
      </c>
      <c r="C13" s="18" t="s">
        <v>187</v>
      </c>
      <c r="D13" s="18" t="s">
        <v>187</v>
      </c>
      <c r="E13" s="18" t="s">
        <v>187</v>
      </c>
      <c r="F13" s="19">
        <f>PL!F13+PL_A!F13</f>
        <v>1139403</v>
      </c>
      <c r="G13" s="19">
        <f>PL!G13+PL_A!G13</f>
        <v>1255062</v>
      </c>
      <c r="H13" s="19">
        <f>PL!H13+PL_A!H13</f>
        <v>605071</v>
      </c>
      <c r="I13" s="20" t="s">
        <v>0</v>
      </c>
      <c r="J13" s="20" t="s">
        <v>19</v>
      </c>
      <c r="K13" s="21"/>
    </row>
    <row r="14" spans="1:11" ht="14.25" customHeight="1" x14ac:dyDescent="0.3">
      <c r="A14" s="18" t="s">
        <v>56</v>
      </c>
      <c r="B14" s="18" t="s">
        <v>188</v>
      </c>
      <c r="C14" s="18" t="s">
        <v>188</v>
      </c>
      <c r="D14" s="18" t="s">
        <v>188</v>
      </c>
      <c r="E14" s="18" t="s">
        <v>188</v>
      </c>
      <c r="F14" s="19">
        <f>PL!F14+PL_A!F14</f>
        <v>399023</v>
      </c>
      <c r="G14" s="19">
        <f>PL!G14+PL_A!G14</f>
        <v>734996</v>
      </c>
      <c r="H14" s="19">
        <f>PL!H14+PL_A!H14</f>
        <v>404825</v>
      </c>
      <c r="I14" s="20" t="s">
        <v>0</v>
      </c>
      <c r="J14" s="20" t="s">
        <v>19</v>
      </c>
      <c r="K14" s="21"/>
    </row>
    <row r="15" spans="1:11" ht="14.25" customHeight="1" x14ac:dyDescent="0.3">
      <c r="A15" s="18" t="s">
        <v>56</v>
      </c>
      <c r="B15" s="18" t="s">
        <v>32</v>
      </c>
      <c r="C15" s="18" t="s">
        <v>32</v>
      </c>
      <c r="D15" s="18" t="s">
        <v>32</v>
      </c>
      <c r="E15" s="18" t="s">
        <v>32</v>
      </c>
      <c r="F15" s="19">
        <f>PL!F15+PL_A!F15</f>
        <v>400630</v>
      </c>
      <c r="G15" s="19">
        <f>PL!G15+PL_A!G15</f>
        <v>400630</v>
      </c>
      <c r="H15" s="19">
        <f>PL!H15+PL_A!H15</f>
        <v>200315</v>
      </c>
      <c r="I15" s="20" t="s">
        <v>0</v>
      </c>
      <c r="J15" s="20" t="s">
        <v>20</v>
      </c>
      <c r="K15" s="21"/>
    </row>
    <row r="16" spans="1:11" ht="14.25" customHeight="1" x14ac:dyDescent="0.3">
      <c r="A16" s="18" t="s">
        <v>33</v>
      </c>
      <c r="B16" s="18" t="s">
        <v>34</v>
      </c>
      <c r="C16" s="18" t="s">
        <v>34</v>
      </c>
      <c r="D16" s="18" t="s">
        <v>34</v>
      </c>
      <c r="E16" s="18" t="s">
        <v>34</v>
      </c>
      <c r="F16" s="19">
        <f>PL!F16+PL_A!F16</f>
        <v>21567004</v>
      </c>
      <c r="G16" s="19">
        <f>PL!G16+PL_A!G16</f>
        <v>21670978</v>
      </c>
      <c r="H16" s="19">
        <f>PL!H16+PL_A!H16</f>
        <v>10844209</v>
      </c>
      <c r="I16" s="20" t="s">
        <v>1</v>
      </c>
      <c r="J16" s="20" t="s">
        <v>17</v>
      </c>
      <c r="K16" s="21"/>
    </row>
    <row r="17" spans="1:11" ht="14.25" customHeight="1" x14ac:dyDescent="0.3">
      <c r="A17" s="18" t="s">
        <v>33</v>
      </c>
      <c r="B17" s="18" t="s">
        <v>35</v>
      </c>
      <c r="C17" s="18" t="s">
        <v>35</v>
      </c>
      <c r="D17" s="18" t="s">
        <v>35</v>
      </c>
      <c r="E17" s="18" t="s">
        <v>35</v>
      </c>
      <c r="F17" s="19">
        <f>PL!F17+PL_A!F17</f>
        <v>3138445</v>
      </c>
      <c r="G17" s="19">
        <f>PL!G17+PL_A!G17</f>
        <v>3211345</v>
      </c>
      <c r="H17" s="19">
        <f>PL!H17+PL_A!H17</f>
        <v>1109083</v>
      </c>
      <c r="I17" s="20" t="s">
        <v>1</v>
      </c>
      <c r="J17" s="20" t="s">
        <v>17</v>
      </c>
      <c r="K17" s="21"/>
    </row>
    <row r="18" spans="1:11" ht="14.25" customHeight="1" x14ac:dyDescent="0.3">
      <c r="A18" s="18" t="s">
        <v>33</v>
      </c>
      <c r="B18" s="18" t="s">
        <v>26</v>
      </c>
      <c r="C18" s="18" t="s">
        <v>26</v>
      </c>
      <c r="D18" s="18" t="s">
        <v>26</v>
      </c>
      <c r="E18" s="18" t="s">
        <v>26</v>
      </c>
      <c r="F18" s="19">
        <f>PL!F18+PL_A!F18</f>
        <v>2213123</v>
      </c>
      <c r="G18" s="19">
        <f>PL!G18+PL_A!G18</f>
        <v>2196649</v>
      </c>
      <c r="H18" s="19">
        <f>PL!H18+PL_A!H18</f>
        <v>1056179</v>
      </c>
      <c r="I18" s="20" t="s">
        <v>1</v>
      </c>
      <c r="J18" s="20" t="s">
        <v>17</v>
      </c>
      <c r="K18" s="21"/>
    </row>
    <row r="19" spans="1:11" ht="14.25" customHeight="1" x14ac:dyDescent="0.3">
      <c r="A19" s="18" t="s">
        <v>33</v>
      </c>
      <c r="B19" s="18" t="s">
        <v>36</v>
      </c>
      <c r="C19" s="18" t="s">
        <v>36</v>
      </c>
      <c r="D19" s="18" t="s">
        <v>36</v>
      </c>
      <c r="E19" s="18" t="s">
        <v>36</v>
      </c>
      <c r="F19" s="19">
        <f>PL!F19+PL_A!F19</f>
        <v>198497</v>
      </c>
      <c r="G19" s="19">
        <f>PL!G19+PL_A!G19</f>
        <v>237952</v>
      </c>
      <c r="H19" s="19">
        <f>PL!H19+PL_A!H19</f>
        <v>145553</v>
      </c>
      <c r="I19" s="20" t="s">
        <v>1</v>
      </c>
      <c r="J19" s="20" t="s">
        <v>17</v>
      </c>
      <c r="K19" s="21"/>
    </row>
    <row r="20" spans="1:11" ht="14.25" customHeight="1" x14ac:dyDescent="0.3">
      <c r="A20" s="18" t="s">
        <v>33</v>
      </c>
      <c r="B20" s="18" t="s">
        <v>37</v>
      </c>
      <c r="C20" s="18" t="s">
        <v>37</v>
      </c>
      <c r="D20" s="18" t="s">
        <v>37</v>
      </c>
      <c r="E20" s="18" t="s">
        <v>37</v>
      </c>
      <c r="F20" s="19">
        <f>PL!F20+PL_A!F20</f>
        <v>10542</v>
      </c>
      <c r="G20" s="19">
        <f>PL!G20+PL_A!G20</f>
        <v>22185</v>
      </c>
      <c r="H20" s="19">
        <f>PL!H20+PL_A!H20</f>
        <v>7782</v>
      </c>
      <c r="I20" s="20" t="s">
        <v>1</v>
      </c>
      <c r="J20" s="20" t="s">
        <v>18</v>
      </c>
      <c r="K20" s="21"/>
    </row>
    <row r="21" spans="1:11" ht="14.25" customHeight="1" x14ac:dyDescent="0.3">
      <c r="A21" s="18" t="s">
        <v>33</v>
      </c>
      <c r="B21" s="18" t="s">
        <v>38</v>
      </c>
      <c r="C21" s="18" t="s">
        <v>38</v>
      </c>
      <c r="D21" s="18" t="s">
        <v>38</v>
      </c>
      <c r="E21" s="18" t="s">
        <v>38</v>
      </c>
      <c r="F21" s="19">
        <f>PL!F21+PL_A!F21</f>
        <v>61990</v>
      </c>
      <c r="G21" s="19">
        <f>PL!G21+PL_A!G21</f>
        <v>66652</v>
      </c>
      <c r="H21" s="19">
        <f>PL!H21+PL_A!H21</f>
        <v>39114</v>
      </c>
      <c r="I21" s="20" t="s">
        <v>1</v>
      </c>
      <c r="J21" s="20" t="s">
        <v>19</v>
      </c>
      <c r="K21" s="21"/>
    </row>
    <row r="22" spans="1:11" ht="14.25" customHeight="1" x14ac:dyDescent="0.3">
      <c r="A22" s="18" t="s">
        <v>33</v>
      </c>
      <c r="B22" s="18" t="s">
        <v>39</v>
      </c>
      <c r="C22" s="18" t="s">
        <v>39</v>
      </c>
      <c r="D22" s="18" t="s">
        <v>39</v>
      </c>
      <c r="E22" s="18" t="s">
        <v>39</v>
      </c>
      <c r="F22" s="19">
        <f>PL!F22+PL_A!F22</f>
        <v>23373</v>
      </c>
      <c r="G22" s="19">
        <f>PL!G22+PL_A!G22</f>
        <v>24840</v>
      </c>
      <c r="H22" s="19">
        <f>PL!H22+PL_A!H22</f>
        <v>11962</v>
      </c>
      <c r="I22" s="20" t="s">
        <v>1</v>
      </c>
      <c r="J22" s="20" t="s">
        <v>19</v>
      </c>
      <c r="K22" s="21"/>
    </row>
    <row r="23" spans="1:11" ht="14.25" customHeight="1" x14ac:dyDescent="0.3">
      <c r="A23" s="18" t="s">
        <v>33</v>
      </c>
      <c r="B23" s="18" t="s">
        <v>40</v>
      </c>
      <c r="C23" s="18" t="s">
        <v>40</v>
      </c>
      <c r="D23" s="18" t="s">
        <v>40</v>
      </c>
      <c r="E23" s="18" t="s">
        <v>40</v>
      </c>
      <c r="F23" s="19">
        <f>PL!F23+PL_A!F23</f>
        <v>7076</v>
      </c>
      <c r="G23" s="19">
        <f>PL!G23+PL_A!G23</f>
        <v>3323</v>
      </c>
      <c r="H23" s="19">
        <f>PL!H23+PL_A!H23</f>
        <v>954</v>
      </c>
      <c r="I23" s="20" t="s">
        <v>1</v>
      </c>
      <c r="J23" s="20" t="s">
        <v>19</v>
      </c>
      <c r="K23" s="21"/>
    </row>
    <row r="24" spans="1:11" ht="14.25" customHeight="1" x14ac:dyDescent="0.3">
      <c r="A24" s="18" t="s">
        <v>33</v>
      </c>
      <c r="B24" s="18" t="s">
        <v>41</v>
      </c>
      <c r="C24" s="18" t="s">
        <v>41</v>
      </c>
      <c r="D24" s="18" t="s">
        <v>41</v>
      </c>
      <c r="E24" s="18" t="s">
        <v>41</v>
      </c>
      <c r="F24" s="19">
        <f>PL!F24+PL_A!F24</f>
        <v>10171028</v>
      </c>
      <c r="G24" s="19">
        <f>PL!G24+PL_A!G24</f>
        <v>10160672</v>
      </c>
      <c r="H24" s="19">
        <f>PL!H24+PL_A!H24</f>
        <v>5086491</v>
      </c>
      <c r="I24" s="20" t="s">
        <v>1</v>
      </c>
      <c r="J24" s="20" t="s">
        <v>19</v>
      </c>
      <c r="K24" s="21"/>
    </row>
    <row r="25" spans="1:11" ht="14.25" customHeight="1" x14ac:dyDescent="0.3">
      <c r="A25" s="18" t="s">
        <v>33</v>
      </c>
      <c r="B25" s="18" t="s">
        <v>28</v>
      </c>
      <c r="C25" s="18" t="s">
        <v>28</v>
      </c>
      <c r="D25" s="18" t="s">
        <v>28</v>
      </c>
      <c r="E25" s="18" t="s">
        <v>28</v>
      </c>
      <c r="F25" s="19">
        <f>PL!F25+PL_A!F25</f>
        <v>34091</v>
      </c>
      <c r="G25" s="19">
        <f>PL!G25+PL_A!G25</f>
        <v>32781</v>
      </c>
      <c r="H25" s="19">
        <f>PL!H25+PL_A!H25</f>
        <v>13299</v>
      </c>
      <c r="I25" s="20" t="s">
        <v>1</v>
      </c>
      <c r="J25" s="20" t="s">
        <v>20</v>
      </c>
      <c r="K25" s="21"/>
    </row>
    <row r="26" spans="1:11" ht="14.25" customHeight="1" x14ac:dyDescent="0.3">
      <c r="A26" s="18" t="s">
        <v>33</v>
      </c>
      <c r="B26" s="18" t="s">
        <v>29</v>
      </c>
      <c r="C26" s="18" t="s">
        <v>29</v>
      </c>
      <c r="D26" s="18" t="s">
        <v>29</v>
      </c>
      <c r="E26" s="18" t="s">
        <v>29</v>
      </c>
      <c r="F26" s="19">
        <f>PL!F26+PL_A!F26</f>
        <v>1993980</v>
      </c>
      <c r="G26" s="19">
        <f>PL!G26+PL_A!G26</f>
        <v>2000140</v>
      </c>
      <c r="H26" s="19">
        <f>PL!H26+PL_A!H26</f>
        <v>1019680</v>
      </c>
      <c r="I26" s="20" t="s">
        <v>1</v>
      </c>
      <c r="J26" s="20" t="s">
        <v>19</v>
      </c>
      <c r="K26" s="21"/>
    </row>
    <row r="27" spans="1:11" ht="14.25" customHeight="1" x14ac:dyDescent="0.3">
      <c r="A27" s="18" t="s">
        <v>33</v>
      </c>
      <c r="B27" s="18" t="s">
        <v>31</v>
      </c>
      <c r="C27" s="18" t="s">
        <v>31</v>
      </c>
      <c r="D27" s="18" t="s">
        <v>31</v>
      </c>
      <c r="E27" s="18" t="s">
        <v>31</v>
      </c>
      <c r="F27" s="19">
        <f>PL!F27+PL_A!F27</f>
        <v>404461</v>
      </c>
      <c r="G27" s="19">
        <f>PL!G27+PL_A!G27</f>
        <v>404461</v>
      </c>
      <c r="H27" s="19">
        <f>PL!H27+PL_A!H27</f>
        <v>202461</v>
      </c>
      <c r="I27" s="20" t="s">
        <v>1</v>
      </c>
      <c r="J27" s="20" t="s">
        <v>19</v>
      </c>
      <c r="K27" s="21"/>
    </row>
    <row r="28" spans="1:11" ht="14.25" customHeight="1" x14ac:dyDescent="0.3">
      <c r="A28" s="18" t="s">
        <v>33</v>
      </c>
      <c r="B28" s="18" t="s">
        <v>42</v>
      </c>
      <c r="C28" s="18" t="s">
        <v>42</v>
      </c>
      <c r="D28" s="18" t="s">
        <v>42</v>
      </c>
      <c r="E28" s="18" t="s">
        <v>42</v>
      </c>
      <c r="F28" s="19">
        <f>PL!F28+PL_A!F28</f>
        <v>247888</v>
      </c>
      <c r="G28" s="19">
        <f>PL!G28+PL_A!G28</f>
        <v>253437</v>
      </c>
      <c r="H28" s="19">
        <f>PL!H28+PL_A!H28</f>
        <v>134700</v>
      </c>
      <c r="I28" s="20" t="s">
        <v>1</v>
      </c>
      <c r="J28" s="20" t="s">
        <v>19</v>
      </c>
      <c r="K28" s="21"/>
    </row>
    <row r="29" spans="1:11" ht="14.25" customHeight="1" x14ac:dyDescent="0.3">
      <c r="A29" s="18" t="s">
        <v>33</v>
      </c>
      <c r="B29" s="18" t="s">
        <v>22</v>
      </c>
      <c r="C29" s="18" t="s">
        <v>22</v>
      </c>
      <c r="D29" s="18" t="s">
        <v>22</v>
      </c>
      <c r="E29" s="18" t="s">
        <v>22</v>
      </c>
      <c r="F29" s="19">
        <f>PL!F29+PL_A!F29</f>
        <v>829</v>
      </c>
      <c r="G29" s="19">
        <f>PL!G29+PL_A!G29</f>
        <v>132</v>
      </c>
      <c r="H29" s="19">
        <f>PL!H29+PL_A!H29</f>
        <v>900</v>
      </c>
      <c r="I29" s="20" t="s">
        <v>1</v>
      </c>
      <c r="J29" s="20" t="s">
        <v>19</v>
      </c>
      <c r="K29" s="21"/>
    </row>
    <row r="30" spans="1:11" ht="14.25" customHeight="1" x14ac:dyDescent="0.3">
      <c r="A30" s="18" t="s">
        <v>33</v>
      </c>
      <c r="B30" s="18" t="s">
        <v>43</v>
      </c>
      <c r="C30" s="18" t="s">
        <v>43</v>
      </c>
      <c r="D30" s="18" t="s">
        <v>43</v>
      </c>
      <c r="E30" s="18" t="s">
        <v>43</v>
      </c>
      <c r="F30" s="19">
        <f>PL!F30+PL_A!F30</f>
        <v>7540</v>
      </c>
      <c r="G30" s="19">
        <f>PL!G30+PL_A!G30</f>
        <v>16740</v>
      </c>
      <c r="H30" s="19">
        <f>PL!H30+PL_A!H30</f>
        <v>16510</v>
      </c>
      <c r="I30" s="20" t="s">
        <v>1</v>
      </c>
      <c r="J30" s="20" t="s">
        <v>19</v>
      </c>
      <c r="K30" s="21"/>
    </row>
    <row r="31" spans="1:11" ht="14.25" customHeight="1" x14ac:dyDescent="0.3">
      <c r="A31" s="18" t="s">
        <v>33</v>
      </c>
      <c r="B31" s="18" t="s">
        <v>44</v>
      </c>
      <c r="C31" s="18" t="s">
        <v>44</v>
      </c>
      <c r="D31" s="18" t="s">
        <v>44</v>
      </c>
      <c r="E31" s="18" t="s">
        <v>44</v>
      </c>
      <c r="F31" s="19">
        <f>PL!F31+PL_A!F31</f>
        <v>439</v>
      </c>
      <c r="G31" s="19">
        <f>PL!G31+PL_A!G31</f>
        <v>2700</v>
      </c>
      <c r="H31" s="19">
        <f>PL!H31+PL_A!H31</f>
        <v>0</v>
      </c>
      <c r="I31" s="20" t="s">
        <v>1</v>
      </c>
      <c r="J31" s="20" t="s">
        <v>19</v>
      </c>
      <c r="K31" s="21"/>
    </row>
    <row r="32" spans="1:11" ht="14.25" customHeight="1" x14ac:dyDescent="0.3">
      <c r="A32" s="18" t="s">
        <v>33</v>
      </c>
      <c r="B32" s="18" t="s">
        <v>45</v>
      </c>
      <c r="C32" s="18" t="s">
        <v>45</v>
      </c>
      <c r="D32" s="18" t="s">
        <v>45</v>
      </c>
      <c r="E32" s="18" t="s">
        <v>45</v>
      </c>
      <c r="F32" s="19">
        <f>PL!F32+PL_A!F32</f>
        <v>156622</v>
      </c>
      <c r="G32" s="19">
        <f>PL!G32+PL_A!G32</f>
        <v>150596</v>
      </c>
      <c r="H32" s="19">
        <f>PL!H32+PL_A!H32</f>
        <v>241225</v>
      </c>
      <c r="I32" s="20" t="s">
        <v>1</v>
      </c>
      <c r="J32" s="20" t="s">
        <v>19</v>
      </c>
      <c r="K32" s="21"/>
    </row>
    <row r="33" spans="1:11" ht="14.25" customHeight="1" x14ac:dyDescent="0.3">
      <c r="A33" s="18" t="s">
        <v>33</v>
      </c>
      <c r="B33" s="18" t="s">
        <v>46</v>
      </c>
      <c r="C33" s="18" t="s">
        <v>46</v>
      </c>
      <c r="D33" s="18" t="s">
        <v>46</v>
      </c>
      <c r="E33" s="18" t="s">
        <v>46</v>
      </c>
      <c r="F33" s="19">
        <f>PL!F33+PL_A!F33</f>
        <v>3699844</v>
      </c>
      <c r="G33" s="19">
        <f>PL!G33+PL_A!G33</f>
        <v>4060563</v>
      </c>
      <c r="H33" s="19">
        <f>PL!H33+PL_A!H33</f>
        <v>1832194</v>
      </c>
      <c r="I33" s="20" t="s">
        <v>1</v>
      </c>
      <c r="J33" s="20" t="s">
        <v>19</v>
      </c>
      <c r="K33" s="21"/>
    </row>
    <row r="34" spans="1:11" ht="14.25" customHeight="1" x14ac:dyDescent="0.3">
      <c r="A34" s="18" t="s">
        <v>33</v>
      </c>
      <c r="B34" s="18" t="s">
        <v>47</v>
      </c>
      <c r="C34" s="18" t="s">
        <v>47</v>
      </c>
      <c r="D34" s="18" t="s">
        <v>47</v>
      </c>
      <c r="E34" s="18" t="s">
        <v>47</v>
      </c>
      <c r="F34" s="19">
        <f>PL!F34+PL_A!F34</f>
        <v>107213</v>
      </c>
      <c r="G34" s="19">
        <f>PL!G34+PL_A!G34</f>
        <v>112837</v>
      </c>
      <c r="H34" s="19">
        <f>PL!H34+PL_A!H34</f>
        <v>28950</v>
      </c>
      <c r="I34" s="20" t="s">
        <v>1</v>
      </c>
      <c r="J34" s="20" t="s">
        <v>19</v>
      </c>
      <c r="K34" s="21"/>
    </row>
    <row r="35" spans="1:11" ht="14.25" customHeight="1" x14ac:dyDescent="0.3">
      <c r="A35" s="18" t="s">
        <v>48</v>
      </c>
      <c r="B35" s="18" t="s">
        <v>49</v>
      </c>
      <c r="C35" s="18" t="s">
        <v>49</v>
      </c>
      <c r="D35" s="18" t="s">
        <v>49</v>
      </c>
      <c r="E35" s="18" t="s">
        <v>49</v>
      </c>
      <c r="F35" s="19">
        <f>PL!F35+PL_A!F35</f>
        <v>834356</v>
      </c>
      <c r="G35" s="19">
        <f>PL!G35+PL_A!G35</f>
        <v>804784</v>
      </c>
      <c r="H35" s="19">
        <f>PL!H35+PL_A!H35</f>
        <v>396278</v>
      </c>
      <c r="I35" s="20" t="s">
        <v>2</v>
      </c>
      <c r="J35" s="20" t="s">
        <v>21</v>
      </c>
      <c r="K35" s="21"/>
    </row>
  </sheetData>
  <sheetProtection formatCells="0" formatColumns="0" formatRows="0" insertRows="0" deleteRows="0"/>
  <phoneticPr fontId="1" type="noConversion"/>
  <pageMargins left="0.25" right="0.25" top="0.75" bottom="0.75" header="0.3" footer="0.3"/>
  <pageSetup paperSize="9" scale="38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6" stopIfTrue="1" id="{C360974C-4DE5-4250-BFCD-3C184CD52DC8}">
            <xm:f>Report_Est_PL!$B$3="M USD"</xm:f>
            <x14:dxf>
              <numFmt numFmtId="183" formatCode="#,##0,,_);\(#,##0,,\);&quot; - &quot;;@_)"/>
            </x14:dxf>
          </x14:cfRule>
          <xm:sqref>F5</xm:sqref>
        </x14:conditionalFormatting>
        <x14:conditionalFormatting xmlns:xm="http://schemas.microsoft.com/office/excel/2006/main">
          <x14:cfRule type="expression" priority="185" stopIfTrue="1" id="{B41F6038-14F3-4FBA-B328-7C448C005131}">
            <xm:f>Report_Est_PL!$B$3="M USD"</xm:f>
            <x14:dxf>
              <numFmt numFmtId="183" formatCode="#,##0,,_);\(#,##0,,\);&quot; - &quot;;@_)"/>
            </x14:dxf>
          </x14:cfRule>
          <xm:sqref>G5</xm:sqref>
        </x14:conditionalFormatting>
        <x14:conditionalFormatting xmlns:xm="http://schemas.microsoft.com/office/excel/2006/main">
          <x14:cfRule type="expression" priority="184" stopIfTrue="1" id="{FF7B6470-86D7-4735-B431-068EE24934D4}">
            <xm:f>Report_Est_PL!$B$3="M USD"</xm:f>
            <x14:dxf>
              <numFmt numFmtId="183" formatCode="#,##0,,_);\(#,##0,,\);&quot; - &quot;;@_)"/>
            </x14:dxf>
          </x14:cfRule>
          <xm:sqref>H5</xm:sqref>
        </x14:conditionalFormatting>
        <x14:conditionalFormatting xmlns:xm="http://schemas.microsoft.com/office/excel/2006/main">
          <x14:cfRule type="expression" priority="183" stopIfTrue="1" id="{363B8D3A-BB92-476B-865A-A8EC84FE8F38}">
            <xm:f>Report_Est_PL!$B$3="M USD"</xm:f>
            <x14:dxf>
              <numFmt numFmtId="183" formatCode="#,##0,,_);\(#,##0,,\);&quot; - &quot;;@_)"/>
            </x14:dxf>
          </x14:cfRule>
          <xm:sqref>I5</xm:sqref>
        </x14:conditionalFormatting>
        <x14:conditionalFormatting xmlns:xm="http://schemas.microsoft.com/office/excel/2006/main">
          <x14:cfRule type="expression" priority="182" stopIfTrue="1" id="{747FFE97-99C8-4A07-9668-4A60F3D5D28E}">
            <xm:f>Report_Est_PL!$B$3="M USD"</xm:f>
            <x14:dxf>
              <numFmt numFmtId="183" formatCode="#,##0,,_);\(#,##0,,\);&quot; - &quot;;@_)"/>
            </x14:dxf>
          </x14:cfRule>
          <xm:sqref>J5</xm:sqref>
        </x14:conditionalFormatting>
        <x14:conditionalFormatting xmlns:xm="http://schemas.microsoft.com/office/excel/2006/main">
          <x14:cfRule type="expression" priority="181" stopIfTrue="1" id="{E4C65A53-A405-4D0E-9F12-192D3EBBC5CE}">
            <xm:f>Report_Est_PL!$B$3="M USD"</xm:f>
            <x14:dxf>
              <numFmt numFmtId="183" formatCode="#,##0,,_);\(#,##0,,\);&quot; - &quot;;@_)"/>
            </x14:dxf>
          </x14:cfRule>
          <xm:sqref>K5</xm:sqref>
        </x14:conditionalFormatting>
        <x14:conditionalFormatting xmlns:xm="http://schemas.microsoft.com/office/excel/2006/main">
          <x14:cfRule type="expression" priority="180" stopIfTrue="1" id="{73BF7491-7F6D-47CF-9BB3-D155D7A39092}">
            <xm:f>Report_Est_PL!$B$3="M USD"</xm:f>
            <x14:dxf>
              <numFmt numFmtId="183" formatCode="#,##0,,_);\(#,##0,,\);&quot; - &quot;;@_)"/>
            </x14:dxf>
          </x14:cfRule>
          <xm:sqref>F6</xm:sqref>
        </x14:conditionalFormatting>
        <x14:conditionalFormatting xmlns:xm="http://schemas.microsoft.com/office/excel/2006/main">
          <x14:cfRule type="expression" priority="179" stopIfTrue="1" id="{0531F381-D968-42CB-91E7-253A9E9550D5}">
            <xm:f>Report_Est_PL!$B$3="M USD"</xm:f>
            <x14:dxf>
              <numFmt numFmtId="183" formatCode="#,##0,,_);\(#,##0,,\);&quot; - &quot;;@_)"/>
            </x14:dxf>
          </x14:cfRule>
          <xm:sqref>G6</xm:sqref>
        </x14:conditionalFormatting>
        <x14:conditionalFormatting xmlns:xm="http://schemas.microsoft.com/office/excel/2006/main">
          <x14:cfRule type="expression" priority="178" stopIfTrue="1" id="{4B0C70B7-900A-4D2C-9B01-DE594DDAA5F6}">
            <xm:f>Report_Est_PL!$B$3="M USD"</xm:f>
            <x14:dxf>
              <numFmt numFmtId="183" formatCode="#,##0,,_);\(#,##0,,\);&quot; - &quot;;@_)"/>
            </x14:dxf>
          </x14:cfRule>
          <xm:sqref>H6</xm:sqref>
        </x14:conditionalFormatting>
        <x14:conditionalFormatting xmlns:xm="http://schemas.microsoft.com/office/excel/2006/main">
          <x14:cfRule type="expression" priority="177" stopIfTrue="1" id="{EB3F9DAC-6427-480C-BF6F-27101AF717DB}">
            <xm:f>Report_Est_PL!$B$3="M USD"</xm:f>
            <x14:dxf>
              <numFmt numFmtId="183" formatCode="#,##0,,_);\(#,##0,,\);&quot; - &quot;;@_)"/>
            </x14:dxf>
          </x14:cfRule>
          <xm:sqref>I6</xm:sqref>
        </x14:conditionalFormatting>
        <x14:conditionalFormatting xmlns:xm="http://schemas.microsoft.com/office/excel/2006/main">
          <x14:cfRule type="expression" priority="176" stopIfTrue="1" id="{0FC25BFC-B9EE-469F-9939-5928FD0E689C}">
            <xm:f>Report_Est_PL!$B$3="M USD"</xm:f>
            <x14:dxf>
              <numFmt numFmtId="183" formatCode="#,##0,,_);\(#,##0,,\);&quot; - &quot;;@_)"/>
            </x14:dxf>
          </x14:cfRule>
          <xm:sqref>J6</xm:sqref>
        </x14:conditionalFormatting>
        <x14:conditionalFormatting xmlns:xm="http://schemas.microsoft.com/office/excel/2006/main">
          <x14:cfRule type="expression" priority="175" stopIfTrue="1" id="{46D35F11-F7CF-4EE6-A994-1220FD5ED455}">
            <xm:f>Report_Est_PL!$B$3="M USD"</xm:f>
            <x14:dxf>
              <numFmt numFmtId="183" formatCode="#,##0,,_);\(#,##0,,\);&quot; - &quot;;@_)"/>
            </x14:dxf>
          </x14:cfRule>
          <xm:sqref>K6</xm:sqref>
        </x14:conditionalFormatting>
        <x14:conditionalFormatting xmlns:xm="http://schemas.microsoft.com/office/excel/2006/main">
          <x14:cfRule type="expression" priority="174" stopIfTrue="1" id="{0C57DD20-0D0E-46BA-84FE-7305EF549BCC}">
            <xm:f>Report_Est_PL!$B$3="M USD"</xm:f>
            <x14:dxf>
              <numFmt numFmtId="183" formatCode="#,##0,,_);\(#,##0,,\);&quot; - &quot;;@_)"/>
            </x14:dxf>
          </x14:cfRule>
          <xm:sqref>F7</xm:sqref>
        </x14:conditionalFormatting>
        <x14:conditionalFormatting xmlns:xm="http://schemas.microsoft.com/office/excel/2006/main">
          <x14:cfRule type="expression" priority="173" stopIfTrue="1" id="{DF2E350B-BCE8-4372-AD48-C14728A696F5}">
            <xm:f>Report_Est_PL!$B$3="M USD"</xm:f>
            <x14:dxf>
              <numFmt numFmtId="183" formatCode="#,##0,,_);\(#,##0,,\);&quot; - &quot;;@_)"/>
            </x14:dxf>
          </x14:cfRule>
          <xm:sqref>G7</xm:sqref>
        </x14:conditionalFormatting>
        <x14:conditionalFormatting xmlns:xm="http://schemas.microsoft.com/office/excel/2006/main">
          <x14:cfRule type="expression" priority="172" stopIfTrue="1" id="{5666890F-38B5-4F34-BF96-8E361CBA1AB3}">
            <xm:f>Report_Est_PL!$B$3="M USD"</xm:f>
            <x14:dxf>
              <numFmt numFmtId="183" formatCode="#,##0,,_);\(#,##0,,\);&quot; - &quot;;@_)"/>
            </x14:dxf>
          </x14:cfRule>
          <xm:sqref>H7</xm:sqref>
        </x14:conditionalFormatting>
        <x14:conditionalFormatting xmlns:xm="http://schemas.microsoft.com/office/excel/2006/main">
          <x14:cfRule type="expression" priority="171" stopIfTrue="1" id="{13158B47-07BF-4DEA-97B5-E676A0AEE888}">
            <xm:f>Report_Est_PL!$B$3="M USD"</xm:f>
            <x14:dxf>
              <numFmt numFmtId="183" formatCode="#,##0,,_);\(#,##0,,\);&quot; - &quot;;@_)"/>
            </x14:dxf>
          </x14:cfRule>
          <xm:sqref>I7</xm:sqref>
        </x14:conditionalFormatting>
        <x14:conditionalFormatting xmlns:xm="http://schemas.microsoft.com/office/excel/2006/main">
          <x14:cfRule type="expression" priority="170" stopIfTrue="1" id="{C5566A77-73A2-4EBC-8627-BFE2022DC20A}">
            <xm:f>Report_Est_PL!$B$3="M USD"</xm:f>
            <x14:dxf>
              <numFmt numFmtId="183" formatCode="#,##0,,_);\(#,##0,,\);&quot; - &quot;;@_)"/>
            </x14:dxf>
          </x14:cfRule>
          <xm:sqref>J7</xm:sqref>
        </x14:conditionalFormatting>
        <x14:conditionalFormatting xmlns:xm="http://schemas.microsoft.com/office/excel/2006/main">
          <x14:cfRule type="expression" priority="169" stopIfTrue="1" id="{B59E2894-2460-4F45-B4D5-FC2051964263}">
            <xm:f>Report_Est_PL!$B$3="M USD"</xm:f>
            <x14:dxf>
              <numFmt numFmtId="183" formatCode="#,##0,,_);\(#,##0,,\);&quot; - &quot;;@_)"/>
            </x14:dxf>
          </x14:cfRule>
          <xm:sqref>K7</xm:sqref>
        </x14:conditionalFormatting>
        <x14:conditionalFormatting xmlns:xm="http://schemas.microsoft.com/office/excel/2006/main">
          <x14:cfRule type="expression" priority="168" stopIfTrue="1" id="{A4C7BC59-3B6C-4461-91C0-B00CA71A5D33}">
            <xm:f>Report_Est_PL!$B$3="M USD"</xm:f>
            <x14:dxf>
              <numFmt numFmtId="183" formatCode="#,##0,,_);\(#,##0,,\);&quot; - &quot;;@_)"/>
            </x14:dxf>
          </x14:cfRule>
          <xm:sqref>F8</xm:sqref>
        </x14:conditionalFormatting>
        <x14:conditionalFormatting xmlns:xm="http://schemas.microsoft.com/office/excel/2006/main">
          <x14:cfRule type="expression" priority="167" stopIfTrue="1" id="{8A65EB8F-722A-4A55-8ECE-0921F6DC2BC7}">
            <xm:f>Report_Est_PL!$B$3="M USD"</xm:f>
            <x14:dxf>
              <numFmt numFmtId="183" formatCode="#,##0,,_);\(#,##0,,\);&quot; - &quot;;@_)"/>
            </x14:dxf>
          </x14:cfRule>
          <xm:sqref>G8</xm:sqref>
        </x14:conditionalFormatting>
        <x14:conditionalFormatting xmlns:xm="http://schemas.microsoft.com/office/excel/2006/main">
          <x14:cfRule type="expression" priority="166" stopIfTrue="1" id="{E9DABEF9-8896-44C0-9ABC-EEFA2077019B}">
            <xm:f>Report_Est_PL!$B$3="M USD"</xm:f>
            <x14:dxf>
              <numFmt numFmtId="183" formatCode="#,##0,,_);\(#,##0,,\);&quot; - &quot;;@_)"/>
            </x14:dxf>
          </x14:cfRule>
          <xm:sqref>H8</xm:sqref>
        </x14:conditionalFormatting>
        <x14:conditionalFormatting xmlns:xm="http://schemas.microsoft.com/office/excel/2006/main">
          <x14:cfRule type="expression" priority="165" stopIfTrue="1" id="{AB2C029E-C7D4-483A-8449-9D72D8C7D499}">
            <xm:f>Report_Est_PL!$B$3="M USD"</xm:f>
            <x14:dxf>
              <numFmt numFmtId="183" formatCode="#,##0,,_);\(#,##0,,\);&quot; - &quot;;@_)"/>
            </x14:dxf>
          </x14:cfRule>
          <xm:sqref>I8</xm:sqref>
        </x14:conditionalFormatting>
        <x14:conditionalFormatting xmlns:xm="http://schemas.microsoft.com/office/excel/2006/main">
          <x14:cfRule type="expression" priority="164" stopIfTrue="1" id="{DF022189-1EDC-4708-A2D3-21A9F97E51C3}">
            <xm:f>Report_Est_PL!$B$3="M USD"</xm:f>
            <x14:dxf>
              <numFmt numFmtId="183" formatCode="#,##0,,_);\(#,##0,,\);&quot; - &quot;;@_)"/>
            </x14:dxf>
          </x14:cfRule>
          <xm:sqref>J8</xm:sqref>
        </x14:conditionalFormatting>
        <x14:conditionalFormatting xmlns:xm="http://schemas.microsoft.com/office/excel/2006/main">
          <x14:cfRule type="expression" priority="163" stopIfTrue="1" id="{2BE8D7F5-3213-4A6F-B8A7-C40733D1A670}">
            <xm:f>Report_Est_PL!$B$3="M USD"</xm:f>
            <x14:dxf>
              <numFmt numFmtId="183" formatCode="#,##0,,_);\(#,##0,,\);&quot; - &quot;;@_)"/>
            </x14:dxf>
          </x14:cfRule>
          <xm:sqref>K8</xm:sqref>
        </x14:conditionalFormatting>
        <x14:conditionalFormatting xmlns:xm="http://schemas.microsoft.com/office/excel/2006/main">
          <x14:cfRule type="expression" priority="162" stopIfTrue="1" id="{EAD0C425-880B-4597-B853-045B42C5A9D1}">
            <xm:f>Report_Est_PL!$B$3="M USD"</xm:f>
            <x14:dxf>
              <numFmt numFmtId="183" formatCode="#,##0,,_);\(#,##0,,\);&quot; - &quot;;@_)"/>
            </x14:dxf>
          </x14:cfRule>
          <xm:sqref>F9</xm:sqref>
        </x14:conditionalFormatting>
        <x14:conditionalFormatting xmlns:xm="http://schemas.microsoft.com/office/excel/2006/main">
          <x14:cfRule type="expression" priority="161" stopIfTrue="1" id="{B1A3BB3B-1AA8-4861-B253-17DC931E5409}">
            <xm:f>Report_Est_PL!$B$3="M USD"</xm:f>
            <x14:dxf>
              <numFmt numFmtId="183" formatCode="#,##0,,_);\(#,##0,,\);&quot; - &quot;;@_)"/>
            </x14:dxf>
          </x14:cfRule>
          <xm:sqref>G9</xm:sqref>
        </x14:conditionalFormatting>
        <x14:conditionalFormatting xmlns:xm="http://schemas.microsoft.com/office/excel/2006/main">
          <x14:cfRule type="expression" priority="160" stopIfTrue="1" id="{764180B9-3C59-41A5-8169-817598A66729}">
            <xm:f>Report_Est_PL!$B$3="M USD"</xm:f>
            <x14:dxf>
              <numFmt numFmtId="183" formatCode="#,##0,,_);\(#,##0,,\);&quot; - &quot;;@_)"/>
            </x14:dxf>
          </x14:cfRule>
          <xm:sqref>H9</xm:sqref>
        </x14:conditionalFormatting>
        <x14:conditionalFormatting xmlns:xm="http://schemas.microsoft.com/office/excel/2006/main">
          <x14:cfRule type="expression" priority="159" stopIfTrue="1" id="{1D835804-2C25-42EA-9FCF-00DD0D0E6749}">
            <xm:f>Report_Est_PL!$B$3="M USD"</xm:f>
            <x14:dxf>
              <numFmt numFmtId="183" formatCode="#,##0,,_);\(#,##0,,\);&quot; - &quot;;@_)"/>
            </x14:dxf>
          </x14:cfRule>
          <xm:sqref>I9</xm:sqref>
        </x14:conditionalFormatting>
        <x14:conditionalFormatting xmlns:xm="http://schemas.microsoft.com/office/excel/2006/main">
          <x14:cfRule type="expression" priority="158" stopIfTrue="1" id="{EC271343-05AF-4A27-BA33-246F97CCC2F1}">
            <xm:f>Report_Est_PL!$B$3="M USD"</xm:f>
            <x14:dxf>
              <numFmt numFmtId="183" formatCode="#,##0,,_);\(#,##0,,\);&quot; - &quot;;@_)"/>
            </x14:dxf>
          </x14:cfRule>
          <xm:sqref>J9</xm:sqref>
        </x14:conditionalFormatting>
        <x14:conditionalFormatting xmlns:xm="http://schemas.microsoft.com/office/excel/2006/main">
          <x14:cfRule type="expression" priority="157" stopIfTrue="1" id="{2C82FF90-133C-4C21-85F1-8C313BEE6909}">
            <xm:f>Report_Est_PL!$B$3="M USD"</xm:f>
            <x14:dxf>
              <numFmt numFmtId="183" formatCode="#,##0,,_);\(#,##0,,\);&quot; - &quot;;@_)"/>
            </x14:dxf>
          </x14:cfRule>
          <xm:sqref>K9</xm:sqref>
        </x14:conditionalFormatting>
        <x14:conditionalFormatting xmlns:xm="http://schemas.microsoft.com/office/excel/2006/main">
          <x14:cfRule type="expression" priority="156" stopIfTrue="1" id="{C99E9FB0-ED40-4175-9FC7-BC6E5738DB74}">
            <xm:f>Report_Est_PL!$B$3="M USD"</xm:f>
            <x14:dxf>
              <numFmt numFmtId="183" formatCode="#,##0,,_);\(#,##0,,\);&quot; - &quot;;@_)"/>
            </x14:dxf>
          </x14:cfRule>
          <xm:sqref>F10</xm:sqref>
        </x14:conditionalFormatting>
        <x14:conditionalFormatting xmlns:xm="http://schemas.microsoft.com/office/excel/2006/main">
          <x14:cfRule type="expression" priority="155" stopIfTrue="1" id="{2B526935-1094-4796-BEA7-AD940857EB50}">
            <xm:f>Report_Est_PL!$B$3="M USD"</xm:f>
            <x14:dxf>
              <numFmt numFmtId="183" formatCode="#,##0,,_);\(#,##0,,\);&quot; - &quot;;@_)"/>
            </x14:dxf>
          </x14:cfRule>
          <xm:sqref>G10</xm:sqref>
        </x14:conditionalFormatting>
        <x14:conditionalFormatting xmlns:xm="http://schemas.microsoft.com/office/excel/2006/main">
          <x14:cfRule type="expression" priority="154" stopIfTrue="1" id="{27E939F2-5520-406D-9A64-BFC3CF2DB419}">
            <xm:f>Report_Est_PL!$B$3="M USD"</xm:f>
            <x14:dxf>
              <numFmt numFmtId="183" formatCode="#,##0,,_);\(#,##0,,\);&quot; - &quot;;@_)"/>
            </x14:dxf>
          </x14:cfRule>
          <xm:sqref>H10</xm:sqref>
        </x14:conditionalFormatting>
        <x14:conditionalFormatting xmlns:xm="http://schemas.microsoft.com/office/excel/2006/main">
          <x14:cfRule type="expression" priority="153" stopIfTrue="1" id="{4FA7F100-D9E4-44FD-835D-8D48D5225337}">
            <xm:f>Report_Est_PL!$B$3="M USD"</xm:f>
            <x14:dxf>
              <numFmt numFmtId="183" formatCode="#,##0,,_);\(#,##0,,\);&quot; - &quot;;@_)"/>
            </x14:dxf>
          </x14:cfRule>
          <xm:sqref>I10</xm:sqref>
        </x14:conditionalFormatting>
        <x14:conditionalFormatting xmlns:xm="http://schemas.microsoft.com/office/excel/2006/main">
          <x14:cfRule type="expression" priority="152" stopIfTrue="1" id="{6F9E56ED-631C-47FB-A79F-33A832A6215F}">
            <xm:f>Report_Est_PL!$B$3="M USD"</xm:f>
            <x14:dxf>
              <numFmt numFmtId="183" formatCode="#,##0,,_);\(#,##0,,\);&quot; - &quot;;@_)"/>
            </x14:dxf>
          </x14:cfRule>
          <xm:sqref>J10</xm:sqref>
        </x14:conditionalFormatting>
        <x14:conditionalFormatting xmlns:xm="http://schemas.microsoft.com/office/excel/2006/main">
          <x14:cfRule type="expression" priority="151" stopIfTrue="1" id="{1C118097-343E-45E1-9014-6ECCAEB47438}">
            <xm:f>Report_Est_PL!$B$3="M USD"</xm:f>
            <x14:dxf>
              <numFmt numFmtId="183" formatCode="#,##0,,_);\(#,##0,,\);&quot; - &quot;;@_)"/>
            </x14:dxf>
          </x14:cfRule>
          <xm:sqref>K10</xm:sqref>
        </x14:conditionalFormatting>
        <x14:conditionalFormatting xmlns:xm="http://schemas.microsoft.com/office/excel/2006/main">
          <x14:cfRule type="expression" priority="150" stopIfTrue="1" id="{4CC93A1E-D694-4A58-87C5-3A8E9394888A}">
            <xm:f>Report_Est_PL!$B$3="M USD"</xm:f>
            <x14:dxf>
              <numFmt numFmtId="183" formatCode="#,##0,,_);\(#,##0,,\);&quot; - &quot;;@_)"/>
            </x14:dxf>
          </x14:cfRule>
          <xm:sqref>F11</xm:sqref>
        </x14:conditionalFormatting>
        <x14:conditionalFormatting xmlns:xm="http://schemas.microsoft.com/office/excel/2006/main">
          <x14:cfRule type="expression" priority="149" stopIfTrue="1" id="{04323C24-4303-451F-82EB-B861C761215F}">
            <xm:f>Report_Est_PL!$B$3="M USD"</xm:f>
            <x14:dxf>
              <numFmt numFmtId="183" formatCode="#,##0,,_);\(#,##0,,\);&quot; - &quot;;@_)"/>
            </x14:dxf>
          </x14:cfRule>
          <xm:sqref>G11</xm:sqref>
        </x14:conditionalFormatting>
        <x14:conditionalFormatting xmlns:xm="http://schemas.microsoft.com/office/excel/2006/main">
          <x14:cfRule type="expression" priority="148" stopIfTrue="1" id="{AE03D8AC-2D8E-47E7-A22A-0F0DD2A4AACD}">
            <xm:f>Report_Est_PL!$B$3="M USD"</xm:f>
            <x14:dxf>
              <numFmt numFmtId="183" formatCode="#,##0,,_);\(#,##0,,\);&quot; - &quot;;@_)"/>
            </x14:dxf>
          </x14:cfRule>
          <xm:sqref>H11</xm:sqref>
        </x14:conditionalFormatting>
        <x14:conditionalFormatting xmlns:xm="http://schemas.microsoft.com/office/excel/2006/main">
          <x14:cfRule type="expression" priority="147" stopIfTrue="1" id="{A66E3819-83E1-4A1D-9ADF-D00833C4A3C5}">
            <xm:f>Report_Est_PL!$B$3="M USD"</xm:f>
            <x14:dxf>
              <numFmt numFmtId="183" formatCode="#,##0,,_);\(#,##0,,\);&quot; - &quot;;@_)"/>
            </x14:dxf>
          </x14:cfRule>
          <xm:sqref>I11</xm:sqref>
        </x14:conditionalFormatting>
        <x14:conditionalFormatting xmlns:xm="http://schemas.microsoft.com/office/excel/2006/main">
          <x14:cfRule type="expression" priority="146" stopIfTrue="1" id="{52C165DC-6CE9-4B54-8ABF-EC326B625CB8}">
            <xm:f>Report_Est_PL!$B$3="M USD"</xm:f>
            <x14:dxf>
              <numFmt numFmtId="183" formatCode="#,##0,,_);\(#,##0,,\);&quot; - &quot;;@_)"/>
            </x14:dxf>
          </x14:cfRule>
          <xm:sqref>J11</xm:sqref>
        </x14:conditionalFormatting>
        <x14:conditionalFormatting xmlns:xm="http://schemas.microsoft.com/office/excel/2006/main">
          <x14:cfRule type="expression" priority="145" stopIfTrue="1" id="{115CC6B7-D160-433A-8122-D4D46B54F411}">
            <xm:f>Report_Est_PL!$B$3="M USD"</xm:f>
            <x14:dxf>
              <numFmt numFmtId="183" formatCode="#,##0,,_);\(#,##0,,\);&quot; - &quot;;@_)"/>
            </x14:dxf>
          </x14:cfRule>
          <xm:sqref>K11</xm:sqref>
        </x14:conditionalFormatting>
        <x14:conditionalFormatting xmlns:xm="http://schemas.microsoft.com/office/excel/2006/main">
          <x14:cfRule type="expression" priority="144" stopIfTrue="1" id="{AC2B53D3-638B-49EC-B877-0990EB446F47}">
            <xm:f>Report_Est_PL!$B$3="M USD"</xm:f>
            <x14:dxf>
              <numFmt numFmtId="183" formatCode="#,##0,,_);\(#,##0,,\);&quot; - &quot;;@_)"/>
            </x14:dxf>
          </x14:cfRule>
          <xm:sqref>F12</xm:sqref>
        </x14:conditionalFormatting>
        <x14:conditionalFormatting xmlns:xm="http://schemas.microsoft.com/office/excel/2006/main">
          <x14:cfRule type="expression" priority="143" stopIfTrue="1" id="{A94BD2E2-73F8-4EA2-BA45-EE4E0A2F13DB}">
            <xm:f>Report_Est_PL!$B$3="M USD"</xm:f>
            <x14:dxf>
              <numFmt numFmtId="183" formatCode="#,##0,,_);\(#,##0,,\);&quot; - &quot;;@_)"/>
            </x14:dxf>
          </x14:cfRule>
          <xm:sqref>G12</xm:sqref>
        </x14:conditionalFormatting>
        <x14:conditionalFormatting xmlns:xm="http://schemas.microsoft.com/office/excel/2006/main">
          <x14:cfRule type="expression" priority="142" stopIfTrue="1" id="{05F107AC-049F-4D83-8F73-15C394EB84C9}">
            <xm:f>Report_Est_PL!$B$3="M USD"</xm:f>
            <x14:dxf>
              <numFmt numFmtId="183" formatCode="#,##0,,_);\(#,##0,,\);&quot; - &quot;;@_)"/>
            </x14:dxf>
          </x14:cfRule>
          <xm:sqref>H12</xm:sqref>
        </x14:conditionalFormatting>
        <x14:conditionalFormatting xmlns:xm="http://schemas.microsoft.com/office/excel/2006/main">
          <x14:cfRule type="expression" priority="141" stopIfTrue="1" id="{68721A56-6FBD-4058-9670-F5D6BA254F58}">
            <xm:f>Report_Est_PL!$B$3="M USD"</xm:f>
            <x14:dxf>
              <numFmt numFmtId="183" formatCode="#,##0,,_);\(#,##0,,\);&quot; - &quot;;@_)"/>
            </x14:dxf>
          </x14:cfRule>
          <xm:sqref>I12</xm:sqref>
        </x14:conditionalFormatting>
        <x14:conditionalFormatting xmlns:xm="http://schemas.microsoft.com/office/excel/2006/main">
          <x14:cfRule type="expression" priority="140" stopIfTrue="1" id="{11566828-7374-49E3-BD2B-6C38116288C1}">
            <xm:f>Report_Est_PL!$B$3="M USD"</xm:f>
            <x14:dxf>
              <numFmt numFmtId="183" formatCode="#,##0,,_);\(#,##0,,\);&quot; - &quot;;@_)"/>
            </x14:dxf>
          </x14:cfRule>
          <xm:sqref>J12</xm:sqref>
        </x14:conditionalFormatting>
        <x14:conditionalFormatting xmlns:xm="http://schemas.microsoft.com/office/excel/2006/main">
          <x14:cfRule type="expression" priority="139" stopIfTrue="1" id="{7FB93891-D7CD-4AB1-B3D6-C31B0BF948E0}">
            <xm:f>Report_Est_PL!$B$3="M USD"</xm:f>
            <x14:dxf>
              <numFmt numFmtId="183" formatCode="#,##0,,_);\(#,##0,,\);&quot; - &quot;;@_)"/>
            </x14:dxf>
          </x14:cfRule>
          <xm:sqref>K12</xm:sqref>
        </x14:conditionalFormatting>
        <x14:conditionalFormatting xmlns:xm="http://schemas.microsoft.com/office/excel/2006/main">
          <x14:cfRule type="expression" priority="138" stopIfTrue="1" id="{363711B8-099A-4D85-B48E-29DA7AAA3A4D}">
            <xm:f>Report_Est_PL!$B$3="M USD"</xm:f>
            <x14:dxf>
              <numFmt numFmtId="183" formatCode="#,##0,,_);\(#,##0,,\);&quot; - &quot;;@_)"/>
            </x14:dxf>
          </x14:cfRule>
          <xm:sqref>F13</xm:sqref>
        </x14:conditionalFormatting>
        <x14:conditionalFormatting xmlns:xm="http://schemas.microsoft.com/office/excel/2006/main">
          <x14:cfRule type="expression" priority="137" stopIfTrue="1" id="{4FC46BCF-7863-46C6-B3E2-1C9016D4B0B2}">
            <xm:f>Report_Est_PL!$B$3="M USD"</xm:f>
            <x14:dxf>
              <numFmt numFmtId="183" formatCode="#,##0,,_);\(#,##0,,\);&quot; - &quot;;@_)"/>
            </x14:dxf>
          </x14:cfRule>
          <xm:sqref>G13</xm:sqref>
        </x14:conditionalFormatting>
        <x14:conditionalFormatting xmlns:xm="http://schemas.microsoft.com/office/excel/2006/main">
          <x14:cfRule type="expression" priority="136" stopIfTrue="1" id="{D26B3EF8-EF58-45FF-B90B-A57BB780A2AA}">
            <xm:f>Report_Est_PL!$B$3="M USD"</xm:f>
            <x14:dxf>
              <numFmt numFmtId="183" formatCode="#,##0,,_);\(#,##0,,\);&quot; - &quot;;@_)"/>
            </x14:dxf>
          </x14:cfRule>
          <xm:sqref>H13</xm:sqref>
        </x14:conditionalFormatting>
        <x14:conditionalFormatting xmlns:xm="http://schemas.microsoft.com/office/excel/2006/main">
          <x14:cfRule type="expression" priority="135" stopIfTrue="1" id="{5962478A-40DB-47DA-801C-A3CEF57D0FF2}">
            <xm:f>Report_Est_PL!$B$3="M USD"</xm:f>
            <x14:dxf>
              <numFmt numFmtId="183" formatCode="#,##0,,_);\(#,##0,,\);&quot; - &quot;;@_)"/>
            </x14:dxf>
          </x14:cfRule>
          <xm:sqref>I13</xm:sqref>
        </x14:conditionalFormatting>
        <x14:conditionalFormatting xmlns:xm="http://schemas.microsoft.com/office/excel/2006/main">
          <x14:cfRule type="expression" priority="134" stopIfTrue="1" id="{2CFA1964-E216-4733-B275-E5C5BBF07C46}">
            <xm:f>Report_Est_PL!$B$3="M USD"</xm:f>
            <x14:dxf>
              <numFmt numFmtId="183" formatCode="#,##0,,_);\(#,##0,,\);&quot; - &quot;;@_)"/>
            </x14:dxf>
          </x14:cfRule>
          <xm:sqref>J13</xm:sqref>
        </x14:conditionalFormatting>
        <x14:conditionalFormatting xmlns:xm="http://schemas.microsoft.com/office/excel/2006/main">
          <x14:cfRule type="expression" priority="133" stopIfTrue="1" id="{B0D6D75B-302B-40BF-8398-61BD51923A63}">
            <xm:f>Report_Est_PL!$B$3="M USD"</xm:f>
            <x14:dxf>
              <numFmt numFmtId="183" formatCode="#,##0,,_);\(#,##0,,\);&quot; - &quot;;@_)"/>
            </x14:dxf>
          </x14:cfRule>
          <xm:sqref>K13</xm:sqref>
        </x14:conditionalFormatting>
        <x14:conditionalFormatting xmlns:xm="http://schemas.microsoft.com/office/excel/2006/main">
          <x14:cfRule type="expression" priority="132" stopIfTrue="1" id="{2CB99458-061A-4DEC-A53F-5D6CD3D4BB91}">
            <xm:f>Report_Est_PL!$B$3="M USD"</xm:f>
            <x14:dxf>
              <numFmt numFmtId="183" formatCode="#,##0,,_);\(#,##0,,\);&quot; - &quot;;@_)"/>
            </x14:dxf>
          </x14:cfRule>
          <xm:sqref>F14</xm:sqref>
        </x14:conditionalFormatting>
        <x14:conditionalFormatting xmlns:xm="http://schemas.microsoft.com/office/excel/2006/main">
          <x14:cfRule type="expression" priority="131" stopIfTrue="1" id="{0A2AE954-545F-49DC-A034-3F139A63D8DB}">
            <xm:f>Report_Est_PL!$B$3="M USD"</xm:f>
            <x14:dxf>
              <numFmt numFmtId="183" formatCode="#,##0,,_);\(#,##0,,\);&quot; - &quot;;@_)"/>
            </x14:dxf>
          </x14:cfRule>
          <xm:sqref>G14</xm:sqref>
        </x14:conditionalFormatting>
        <x14:conditionalFormatting xmlns:xm="http://schemas.microsoft.com/office/excel/2006/main">
          <x14:cfRule type="expression" priority="130" stopIfTrue="1" id="{2069A45D-5D8B-457E-901F-BBD8C04047FA}">
            <xm:f>Report_Est_PL!$B$3="M USD"</xm:f>
            <x14:dxf>
              <numFmt numFmtId="183" formatCode="#,##0,,_);\(#,##0,,\);&quot; - &quot;;@_)"/>
            </x14:dxf>
          </x14:cfRule>
          <xm:sqref>H14</xm:sqref>
        </x14:conditionalFormatting>
        <x14:conditionalFormatting xmlns:xm="http://schemas.microsoft.com/office/excel/2006/main">
          <x14:cfRule type="expression" priority="129" stopIfTrue="1" id="{2760D33A-85D8-4A2A-B401-77EE71A2D0D6}">
            <xm:f>Report_Est_PL!$B$3="M USD"</xm:f>
            <x14:dxf>
              <numFmt numFmtId="183" formatCode="#,##0,,_);\(#,##0,,\);&quot; - &quot;;@_)"/>
            </x14:dxf>
          </x14:cfRule>
          <xm:sqref>I14</xm:sqref>
        </x14:conditionalFormatting>
        <x14:conditionalFormatting xmlns:xm="http://schemas.microsoft.com/office/excel/2006/main">
          <x14:cfRule type="expression" priority="128" stopIfTrue="1" id="{8BB36BAF-A693-4CD3-BB71-A68175378284}">
            <xm:f>Report_Est_PL!$B$3="M USD"</xm:f>
            <x14:dxf>
              <numFmt numFmtId="183" formatCode="#,##0,,_);\(#,##0,,\);&quot; - &quot;;@_)"/>
            </x14:dxf>
          </x14:cfRule>
          <xm:sqref>J14</xm:sqref>
        </x14:conditionalFormatting>
        <x14:conditionalFormatting xmlns:xm="http://schemas.microsoft.com/office/excel/2006/main">
          <x14:cfRule type="expression" priority="127" stopIfTrue="1" id="{593629E0-026A-4909-A2BD-766589DBE3BD}">
            <xm:f>Report_Est_PL!$B$3="M USD"</xm:f>
            <x14:dxf>
              <numFmt numFmtId="183" formatCode="#,##0,,_);\(#,##0,,\);&quot; - &quot;;@_)"/>
            </x14:dxf>
          </x14:cfRule>
          <xm:sqref>K14</xm:sqref>
        </x14:conditionalFormatting>
        <x14:conditionalFormatting xmlns:xm="http://schemas.microsoft.com/office/excel/2006/main">
          <x14:cfRule type="expression" priority="126" stopIfTrue="1" id="{F07BE86A-3C72-43AD-B632-0E6B9BB3B439}">
            <xm:f>Report_Est_PL!$B$3="M USD"</xm:f>
            <x14:dxf>
              <numFmt numFmtId="183" formatCode="#,##0,,_);\(#,##0,,\);&quot; - &quot;;@_)"/>
            </x14:dxf>
          </x14:cfRule>
          <xm:sqref>F15</xm:sqref>
        </x14:conditionalFormatting>
        <x14:conditionalFormatting xmlns:xm="http://schemas.microsoft.com/office/excel/2006/main">
          <x14:cfRule type="expression" priority="125" stopIfTrue="1" id="{66C74550-714B-4EF6-818C-C87E9F2AA435}">
            <xm:f>Report_Est_PL!$B$3="M USD"</xm:f>
            <x14:dxf>
              <numFmt numFmtId="183" formatCode="#,##0,,_);\(#,##0,,\);&quot; - &quot;;@_)"/>
            </x14:dxf>
          </x14:cfRule>
          <xm:sqref>G15</xm:sqref>
        </x14:conditionalFormatting>
        <x14:conditionalFormatting xmlns:xm="http://schemas.microsoft.com/office/excel/2006/main">
          <x14:cfRule type="expression" priority="124" stopIfTrue="1" id="{BD3C2392-0028-43A7-96BB-7A369016F2B3}">
            <xm:f>Report_Est_PL!$B$3="M USD"</xm:f>
            <x14:dxf>
              <numFmt numFmtId="183" formatCode="#,##0,,_);\(#,##0,,\);&quot; - &quot;;@_)"/>
            </x14:dxf>
          </x14:cfRule>
          <xm:sqref>H15</xm:sqref>
        </x14:conditionalFormatting>
        <x14:conditionalFormatting xmlns:xm="http://schemas.microsoft.com/office/excel/2006/main">
          <x14:cfRule type="expression" priority="123" stopIfTrue="1" id="{91FC5EA4-30FE-40AE-B27E-1D76EE9CC963}">
            <xm:f>Report_Est_PL!$B$3="M USD"</xm:f>
            <x14:dxf>
              <numFmt numFmtId="183" formatCode="#,##0,,_);\(#,##0,,\);&quot; - &quot;;@_)"/>
            </x14:dxf>
          </x14:cfRule>
          <xm:sqref>I15</xm:sqref>
        </x14:conditionalFormatting>
        <x14:conditionalFormatting xmlns:xm="http://schemas.microsoft.com/office/excel/2006/main">
          <x14:cfRule type="expression" priority="122" stopIfTrue="1" id="{66125C0B-5E80-44EE-B32A-550C60856349}">
            <xm:f>Report_Est_PL!$B$3="M USD"</xm:f>
            <x14:dxf>
              <numFmt numFmtId="183" formatCode="#,##0,,_);\(#,##0,,\);&quot; - &quot;;@_)"/>
            </x14:dxf>
          </x14:cfRule>
          <xm:sqref>J15</xm:sqref>
        </x14:conditionalFormatting>
        <x14:conditionalFormatting xmlns:xm="http://schemas.microsoft.com/office/excel/2006/main">
          <x14:cfRule type="expression" priority="121" stopIfTrue="1" id="{B66BACC9-C517-4765-BB7E-5A9F2BF2945F}">
            <xm:f>Report_Est_PL!$B$3="M USD"</xm:f>
            <x14:dxf>
              <numFmt numFmtId="183" formatCode="#,##0,,_);\(#,##0,,\);&quot; - &quot;;@_)"/>
            </x14:dxf>
          </x14:cfRule>
          <xm:sqref>K15</xm:sqref>
        </x14:conditionalFormatting>
        <x14:conditionalFormatting xmlns:xm="http://schemas.microsoft.com/office/excel/2006/main">
          <x14:cfRule type="expression" priority="120" stopIfTrue="1" id="{F0A1491D-9861-4E4E-BA7C-166E2A9C00C6}">
            <xm:f>Report_Est_PL!$B$3="M USD"</xm:f>
            <x14:dxf>
              <numFmt numFmtId="183" formatCode="#,##0,,_);\(#,##0,,\);&quot; - &quot;;@_)"/>
            </x14:dxf>
          </x14:cfRule>
          <xm:sqref>F16</xm:sqref>
        </x14:conditionalFormatting>
        <x14:conditionalFormatting xmlns:xm="http://schemas.microsoft.com/office/excel/2006/main">
          <x14:cfRule type="expression" priority="119" stopIfTrue="1" id="{5EA0BF71-29FD-40EB-A9F0-18CDB7F815EB}">
            <xm:f>Report_Est_PL!$B$3="M USD"</xm:f>
            <x14:dxf>
              <numFmt numFmtId="183" formatCode="#,##0,,_);\(#,##0,,\);&quot; - &quot;;@_)"/>
            </x14:dxf>
          </x14:cfRule>
          <xm:sqref>G16</xm:sqref>
        </x14:conditionalFormatting>
        <x14:conditionalFormatting xmlns:xm="http://schemas.microsoft.com/office/excel/2006/main">
          <x14:cfRule type="expression" priority="118" stopIfTrue="1" id="{EB90D2B2-F9E9-4C53-BE39-7217F500730C}">
            <xm:f>Report_Est_PL!$B$3="M USD"</xm:f>
            <x14:dxf>
              <numFmt numFmtId="183" formatCode="#,##0,,_);\(#,##0,,\);&quot; - &quot;;@_)"/>
            </x14:dxf>
          </x14:cfRule>
          <xm:sqref>H16</xm:sqref>
        </x14:conditionalFormatting>
        <x14:conditionalFormatting xmlns:xm="http://schemas.microsoft.com/office/excel/2006/main">
          <x14:cfRule type="expression" priority="117" stopIfTrue="1" id="{29A5165C-6114-486D-B6E4-F245D45107EC}">
            <xm:f>Report_Est_PL!$B$3="M USD"</xm:f>
            <x14:dxf>
              <numFmt numFmtId="183" formatCode="#,##0,,_);\(#,##0,,\);&quot; - &quot;;@_)"/>
            </x14:dxf>
          </x14:cfRule>
          <xm:sqref>I16</xm:sqref>
        </x14:conditionalFormatting>
        <x14:conditionalFormatting xmlns:xm="http://schemas.microsoft.com/office/excel/2006/main">
          <x14:cfRule type="expression" priority="116" stopIfTrue="1" id="{BE49FA6D-B717-4FC9-9647-AC8F52DDBB01}">
            <xm:f>Report_Est_PL!$B$3="M USD"</xm:f>
            <x14:dxf>
              <numFmt numFmtId="183" formatCode="#,##0,,_);\(#,##0,,\);&quot; - &quot;;@_)"/>
            </x14:dxf>
          </x14:cfRule>
          <xm:sqref>J16</xm:sqref>
        </x14:conditionalFormatting>
        <x14:conditionalFormatting xmlns:xm="http://schemas.microsoft.com/office/excel/2006/main">
          <x14:cfRule type="expression" priority="115" stopIfTrue="1" id="{EB3F26C9-B429-4A27-8858-18205AF2CB8A}">
            <xm:f>Report_Est_PL!$B$3="M USD"</xm:f>
            <x14:dxf>
              <numFmt numFmtId="183" formatCode="#,##0,,_);\(#,##0,,\);&quot; - &quot;;@_)"/>
            </x14:dxf>
          </x14:cfRule>
          <xm:sqref>K16</xm:sqref>
        </x14:conditionalFormatting>
        <x14:conditionalFormatting xmlns:xm="http://schemas.microsoft.com/office/excel/2006/main">
          <x14:cfRule type="expression" priority="114" stopIfTrue="1" id="{897FAEAE-C7AF-48F3-B4C8-207CC6978807}">
            <xm:f>Report_Est_PL!$B$3="M USD"</xm:f>
            <x14:dxf>
              <numFmt numFmtId="183" formatCode="#,##0,,_);\(#,##0,,\);&quot; - &quot;;@_)"/>
            </x14:dxf>
          </x14:cfRule>
          <xm:sqref>F17</xm:sqref>
        </x14:conditionalFormatting>
        <x14:conditionalFormatting xmlns:xm="http://schemas.microsoft.com/office/excel/2006/main">
          <x14:cfRule type="expression" priority="113" stopIfTrue="1" id="{FED7AD07-6A68-4573-B0FE-07529644D642}">
            <xm:f>Report_Est_PL!$B$3="M USD"</xm:f>
            <x14:dxf>
              <numFmt numFmtId="183" formatCode="#,##0,,_);\(#,##0,,\);&quot; - &quot;;@_)"/>
            </x14:dxf>
          </x14:cfRule>
          <xm:sqref>G17</xm:sqref>
        </x14:conditionalFormatting>
        <x14:conditionalFormatting xmlns:xm="http://schemas.microsoft.com/office/excel/2006/main">
          <x14:cfRule type="expression" priority="112" stopIfTrue="1" id="{B80991A3-D143-4776-99BB-1B5E9FD74DC7}">
            <xm:f>Report_Est_PL!$B$3="M USD"</xm:f>
            <x14:dxf>
              <numFmt numFmtId="183" formatCode="#,##0,,_);\(#,##0,,\);&quot; - &quot;;@_)"/>
            </x14:dxf>
          </x14:cfRule>
          <xm:sqref>H17</xm:sqref>
        </x14:conditionalFormatting>
        <x14:conditionalFormatting xmlns:xm="http://schemas.microsoft.com/office/excel/2006/main">
          <x14:cfRule type="expression" priority="111" stopIfTrue="1" id="{A4026FC0-8D2F-45F4-9E98-543BBACB2763}">
            <xm:f>Report_Est_PL!$B$3="M USD"</xm:f>
            <x14:dxf>
              <numFmt numFmtId="183" formatCode="#,##0,,_);\(#,##0,,\);&quot; - &quot;;@_)"/>
            </x14:dxf>
          </x14:cfRule>
          <xm:sqref>I17</xm:sqref>
        </x14:conditionalFormatting>
        <x14:conditionalFormatting xmlns:xm="http://schemas.microsoft.com/office/excel/2006/main">
          <x14:cfRule type="expression" priority="110" stopIfTrue="1" id="{268C6819-4E46-42F7-8F33-506E80C74D10}">
            <xm:f>Report_Est_PL!$B$3="M USD"</xm:f>
            <x14:dxf>
              <numFmt numFmtId="183" formatCode="#,##0,,_);\(#,##0,,\);&quot; - &quot;;@_)"/>
            </x14:dxf>
          </x14:cfRule>
          <xm:sqref>J17</xm:sqref>
        </x14:conditionalFormatting>
        <x14:conditionalFormatting xmlns:xm="http://schemas.microsoft.com/office/excel/2006/main">
          <x14:cfRule type="expression" priority="109" stopIfTrue="1" id="{570DE377-4D0B-43B5-B506-16FE2D49D12C}">
            <xm:f>Report_Est_PL!$B$3="M USD"</xm:f>
            <x14:dxf>
              <numFmt numFmtId="183" formatCode="#,##0,,_);\(#,##0,,\);&quot; - &quot;;@_)"/>
            </x14:dxf>
          </x14:cfRule>
          <xm:sqref>K17</xm:sqref>
        </x14:conditionalFormatting>
        <x14:conditionalFormatting xmlns:xm="http://schemas.microsoft.com/office/excel/2006/main">
          <x14:cfRule type="expression" priority="108" stopIfTrue="1" id="{BFB3BBCD-5D01-4C25-868D-8AB131B5E8A2}">
            <xm:f>Report_Est_PL!$B$3="M USD"</xm:f>
            <x14:dxf>
              <numFmt numFmtId="183" formatCode="#,##0,,_);\(#,##0,,\);&quot; - &quot;;@_)"/>
            </x14:dxf>
          </x14:cfRule>
          <xm:sqref>F18</xm:sqref>
        </x14:conditionalFormatting>
        <x14:conditionalFormatting xmlns:xm="http://schemas.microsoft.com/office/excel/2006/main">
          <x14:cfRule type="expression" priority="107" stopIfTrue="1" id="{F752D6F3-70C3-4C6D-AF45-D28FB690F160}">
            <xm:f>Report_Est_PL!$B$3="M USD"</xm:f>
            <x14:dxf>
              <numFmt numFmtId="183" formatCode="#,##0,,_);\(#,##0,,\);&quot; - &quot;;@_)"/>
            </x14:dxf>
          </x14:cfRule>
          <xm:sqref>G18</xm:sqref>
        </x14:conditionalFormatting>
        <x14:conditionalFormatting xmlns:xm="http://schemas.microsoft.com/office/excel/2006/main">
          <x14:cfRule type="expression" priority="106" stopIfTrue="1" id="{D43A2D8F-C191-4983-A780-B73C8CC98CD1}">
            <xm:f>Report_Est_PL!$B$3="M USD"</xm:f>
            <x14:dxf>
              <numFmt numFmtId="183" formatCode="#,##0,,_);\(#,##0,,\);&quot; - &quot;;@_)"/>
            </x14:dxf>
          </x14:cfRule>
          <xm:sqref>H18</xm:sqref>
        </x14:conditionalFormatting>
        <x14:conditionalFormatting xmlns:xm="http://schemas.microsoft.com/office/excel/2006/main">
          <x14:cfRule type="expression" priority="105" stopIfTrue="1" id="{65BF3B0B-2392-4EBB-9FBE-B26074F2E45C}">
            <xm:f>Report_Est_PL!$B$3="M USD"</xm:f>
            <x14:dxf>
              <numFmt numFmtId="183" formatCode="#,##0,,_);\(#,##0,,\);&quot; - &quot;;@_)"/>
            </x14:dxf>
          </x14:cfRule>
          <xm:sqref>I18</xm:sqref>
        </x14:conditionalFormatting>
        <x14:conditionalFormatting xmlns:xm="http://schemas.microsoft.com/office/excel/2006/main">
          <x14:cfRule type="expression" priority="104" stopIfTrue="1" id="{EBDDC4CD-D312-4F6A-88A6-DF4E201E2969}">
            <xm:f>Report_Est_PL!$B$3="M USD"</xm:f>
            <x14:dxf>
              <numFmt numFmtId="183" formatCode="#,##0,,_);\(#,##0,,\);&quot; - &quot;;@_)"/>
            </x14:dxf>
          </x14:cfRule>
          <xm:sqref>J18</xm:sqref>
        </x14:conditionalFormatting>
        <x14:conditionalFormatting xmlns:xm="http://schemas.microsoft.com/office/excel/2006/main">
          <x14:cfRule type="expression" priority="103" stopIfTrue="1" id="{BC42CCF8-330B-4B4D-B4C8-870ACBCB54F1}">
            <xm:f>Report_Est_PL!$B$3="M USD"</xm:f>
            <x14:dxf>
              <numFmt numFmtId="183" formatCode="#,##0,,_);\(#,##0,,\);&quot; - &quot;;@_)"/>
            </x14:dxf>
          </x14:cfRule>
          <xm:sqref>K18</xm:sqref>
        </x14:conditionalFormatting>
        <x14:conditionalFormatting xmlns:xm="http://schemas.microsoft.com/office/excel/2006/main">
          <x14:cfRule type="expression" priority="102" stopIfTrue="1" id="{726A04D0-0235-44A6-B4AC-5D9C1B225AD3}">
            <xm:f>Report_Est_PL!$B$3="M USD"</xm:f>
            <x14:dxf>
              <numFmt numFmtId="183" formatCode="#,##0,,_);\(#,##0,,\);&quot; - &quot;;@_)"/>
            </x14:dxf>
          </x14:cfRule>
          <xm:sqref>F19</xm:sqref>
        </x14:conditionalFormatting>
        <x14:conditionalFormatting xmlns:xm="http://schemas.microsoft.com/office/excel/2006/main">
          <x14:cfRule type="expression" priority="101" stopIfTrue="1" id="{98CBC5F1-B26D-4E5D-941B-A52DCF081E90}">
            <xm:f>Report_Est_PL!$B$3="M USD"</xm:f>
            <x14:dxf>
              <numFmt numFmtId="183" formatCode="#,##0,,_);\(#,##0,,\);&quot; - &quot;;@_)"/>
            </x14:dxf>
          </x14:cfRule>
          <xm:sqref>G19</xm:sqref>
        </x14:conditionalFormatting>
        <x14:conditionalFormatting xmlns:xm="http://schemas.microsoft.com/office/excel/2006/main">
          <x14:cfRule type="expression" priority="100" stopIfTrue="1" id="{704AF11C-A51A-498E-9872-FDF2077D8787}">
            <xm:f>Report_Est_PL!$B$3="M USD"</xm:f>
            <x14:dxf>
              <numFmt numFmtId="183" formatCode="#,##0,,_);\(#,##0,,\);&quot; - &quot;;@_)"/>
            </x14:dxf>
          </x14:cfRule>
          <xm:sqref>H19</xm:sqref>
        </x14:conditionalFormatting>
        <x14:conditionalFormatting xmlns:xm="http://schemas.microsoft.com/office/excel/2006/main">
          <x14:cfRule type="expression" priority="99" stopIfTrue="1" id="{8A69B91E-394D-4BAF-8450-99231B5DBE27}">
            <xm:f>Report_Est_PL!$B$3="M USD"</xm:f>
            <x14:dxf>
              <numFmt numFmtId="183" formatCode="#,##0,,_);\(#,##0,,\);&quot; - &quot;;@_)"/>
            </x14:dxf>
          </x14:cfRule>
          <xm:sqref>I19</xm:sqref>
        </x14:conditionalFormatting>
        <x14:conditionalFormatting xmlns:xm="http://schemas.microsoft.com/office/excel/2006/main">
          <x14:cfRule type="expression" priority="98" stopIfTrue="1" id="{97E01A60-E95D-4C7D-B0C6-F7E4B55ACF0C}">
            <xm:f>Report_Est_PL!$B$3="M USD"</xm:f>
            <x14:dxf>
              <numFmt numFmtId="183" formatCode="#,##0,,_);\(#,##0,,\);&quot; - &quot;;@_)"/>
            </x14:dxf>
          </x14:cfRule>
          <xm:sqref>J19</xm:sqref>
        </x14:conditionalFormatting>
        <x14:conditionalFormatting xmlns:xm="http://schemas.microsoft.com/office/excel/2006/main">
          <x14:cfRule type="expression" priority="97" stopIfTrue="1" id="{4854027D-0B9B-4C9B-9D0D-ED6F0A6F2B63}">
            <xm:f>Report_Est_PL!$B$3="M USD"</xm:f>
            <x14:dxf>
              <numFmt numFmtId="183" formatCode="#,##0,,_);\(#,##0,,\);&quot; - &quot;;@_)"/>
            </x14:dxf>
          </x14:cfRule>
          <xm:sqref>K19</xm:sqref>
        </x14:conditionalFormatting>
        <x14:conditionalFormatting xmlns:xm="http://schemas.microsoft.com/office/excel/2006/main">
          <x14:cfRule type="expression" priority="96" stopIfTrue="1" id="{408FDEA4-A25A-4421-8FFF-CC8C44C841FB}">
            <xm:f>Report_Est_PL!$B$3="M USD"</xm:f>
            <x14:dxf>
              <numFmt numFmtId="183" formatCode="#,##0,,_);\(#,##0,,\);&quot; - &quot;;@_)"/>
            </x14:dxf>
          </x14:cfRule>
          <xm:sqref>F20</xm:sqref>
        </x14:conditionalFormatting>
        <x14:conditionalFormatting xmlns:xm="http://schemas.microsoft.com/office/excel/2006/main">
          <x14:cfRule type="expression" priority="95" stopIfTrue="1" id="{9E9B9401-D8C1-4351-8482-95838BCAFDF5}">
            <xm:f>Report_Est_PL!$B$3="M USD"</xm:f>
            <x14:dxf>
              <numFmt numFmtId="183" formatCode="#,##0,,_);\(#,##0,,\);&quot; - &quot;;@_)"/>
            </x14:dxf>
          </x14:cfRule>
          <xm:sqref>G20</xm:sqref>
        </x14:conditionalFormatting>
        <x14:conditionalFormatting xmlns:xm="http://schemas.microsoft.com/office/excel/2006/main">
          <x14:cfRule type="expression" priority="94" stopIfTrue="1" id="{5CF8D3BC-0BEA-4407-A513-0E3D500E7C25}">
            <xm:f>Report_Est_PL!$B$3="M USD"</xm:f>
            <x14:dxf>
              <numFmt numFmtId="183" formatCode="#,##0,,_);\(#,##0,,\);&quot; - &quot;;@_)"/>
            </x14:dxf>
          </x14:cfRule>
          <xm:sqref>H20</xm:sqref>
        </x14:conditionalFormatting>
        <x14:conditionalFormatting xmlns:xm="http://schemas.microsoft.com/office/excel/2006/main">
          <x14:cfRule type="expression" priority="93" stopIfTrue="1" id="{BA01B4A7-31E9-412A-B74C-5E4AB907D240}">
            <xm:f>Report_Est_PL!$B$3="M USD"</xm:f>
            <x14:dxf>
              <numFmt numFmtId="183" formatCode="#,##0,,_);\(#,##0,,\);&quot; - &quot;;@_)"/>
            </x14:dxf>
          </x14:cfRule>
          <xm:sqref>I20</xm:sqref>
        </x14:conditionalFormatting>
        <x14:conditionalFormatting xmlns:xm="http://schemas.microsoft.com/office/excel/2006/main">
          <x14:cfRule type="expression" priority="92" stopIfTrue="1" id="{BDF44093-4610-41ED-B59B-3B1724535632}">
            <xm:f>Report_Est_PL!$B$3="M USD"</xm:f>
            <x14:dxf>
              <numFmt numFmtId="183" formatCode="#,##0,,_);\(#,##0,,\);&quot; - &quot;;@_)"/>
            </x14:dxf>
          </x14:cfRule>
          <xm:sqref>J20</xm:sqref>
        </x14:conditionalFormatting>
        <x14:conditionalFormatting xmlns:xm="http://schemas.microsoft.com/office/excel/2006/main">
          <x14:cfRule type="expression" priority="91" stopIfTrue="1" id="{EE948C47-EE7C-4882-AD06-FEF103C0E8EE}">
            <xm:f>Report_Est_PL!$B$3="M USD"</xm:f>
            <x14:dxf>
              <numFmt numFmtId="183" formatCode="#,##0,,_);\(#,##0,,\);&quot; - &quot;;@_)"/>
            </x14:dxf>
          </x14:cfRule>
          <xm:sqref>K20</xm:sqref>
        </x14:conditionalFormatting>
        <x14:conditionalFormatting xmlns:xm="http://schemas.microsoft.com/office/excel/2006/main">
          <x14:cfRule type="expression" priority="90" stopIfTrue="1" id="{CA0CD7D2-B57D-457E-B54F-49345229C68C}">
            <xm:f>Report_Est_PL!$B$3="M USD"</xm:f>
            <x14:dxf>
              <numFmt numFmtId="183" formatCode="#,##0,,_);\(#,##0,,\);&quot; - &quot;;@_)"/>
            </x14:dxf>
          </x14:cfRule>
          <xm:sqref>F21</xm:sqref>
        </x14:conditionalFormatting>
        <x14:conditionalFormatting xmlns:xm="http://schemas.microsoft.com/office/excel/2006/main">
          <x14:cfRule type="expression" priority="89" stopIfTrue="1" id="{372CCCBA-A03D-4B05-8202-A649BF2187BE}">
            <xm:f>Report_Est_PL!$B$3="M USD"</xm:f>
            <x14:dxf>
              <numFmt numFmtId="183" formatCode="#,##0,,_);\(#,##0,,\);&quot; - &quot;;@_)"/>
            </x14:dxf>
          </x14:cfRule>
          <xm:sqref>G21</xm:sqref>
        </x14:conditionalFormatting>
        <x14:conditionalFormatting xmlns:xm="http://schemas.microsoft.com/office/excel/2006/main">
          <x14:cfRule type="expression" priority="88" stopIfTrue="1" id="{FEC18B71-75D8-405D-8B36-1C84AFBEB911}">
            <xm:f>Report_Est_PL!$B$3="M USD"</xm:f>
            <x14:dxf>
              <numFmt numFmtId="183" formatCode="#,##0,,_);\(#,##0,,\);&quot; - &quot;;@_)"/>
            </x14:dxf>
          </x14:cfRule>
          <xm:sqref>H21</xm:sqref>
        </x14:conditionalFormatting>
        <x14:conditionalFormatting xmlns:xm="http://schemas.microsoft.com/office/excel/2006/main">
          <x14:cfRule type="expression" priority="87" stopIfTrue="1" id="{3884F64F-3E3C-4EC6-8A45-D38D6547E1E0}">
            <xm:f>Report_Est_PL!$B$3="M USD"</xm:f>
            <x14:dxf>
              <numFmt numFmtId="183" formatCode="#,##0,,_);\(#,##0,,\);&quot; - &quot;;@_)"/>
            </x14:dxf>
          </x14:cfRule>
          <xm:sqref>I21</xm:sqref>
        </x14:conditionalFormatting>
        <x14:conditionalFormatting xmlns:xm="http://schemas.microsoft.com/office/excel/2006/main">
          <x14:cfRule type="expression" priority="86" stopIfTrue="1" id="{5EE5B1C7-27B0-4397-A865-C5CAC8910CB5}">
            <xm:f>Report_Est_PL!$B$3="M USD"</xm:f>
            <x14:dxf>
              <numFmt numFmtId="183" formatCode="#,##0,,_);\(#,##0,,\);&quot; - &quot;;@_)"/>
            </x14:dxf>
          </x14:cfRule>
          <xm:sqref>J21</xm:sqref>
        </x14:conditionalFormatting>
        <x14:conditionalFormatting xmlns:xm="http://schemas.microsoft.com/office/excel/2006/main">
          <x14:cfRule type="expression" priority="85" stopIfTrue="1" id="{0710E61D-7287-46C0-BF97-C4F5A28EF4D5}">
            <xm:f>Report_Est_PL!$B$3="M USD"</xm:f>
            <x14:dxf>
              <numFmt numFmtId="183" formatCode="#,##0,,_);\(#,##0,,\);&quot; - &quot;;@_)"/>
            </x14:dxf>
          </x14:cfRule>
          <xm:sqref>K21</xm:sqref>
        </x14:conditionalFormatting>
        <x14:conditionalFormatting xmlns:xm="http://schemas.microsoft.com/office/excel/2006/main">
          <x14:cfRule type="expression" priority="84" stopIfTrue="1" id="{1777B6CA-FED1-4B62-818B-4577C93DF07B}">
            <xm:f>Report_Est_PL!$B$3="M USD"</xm:f>
            <x14:dxf>
              <numFmt numFmtId="183" formatCode="#,##0,,_);\(#,##0,,\);&quot; - &quot;;@_)"/>
            </x14:dxf>
          </x14:cfRule>
          <xm:sqref>F22</xm:sqref>
        </x14:conditionalFormatting>
        <x14:conditionalFormatting xmlns:xm="http://schemas.microsoft.com/office/excel/2006/main">
          <x14:cfRule type="expression" priority="83" stopIfTrue="1" id="{30ED56F6-CBD2-4BD4-A4E4-5B1C55E70A4F}">
            <xm:f>Report_Est_PL!$B$3="M USD"</xm:f>
            <x14:dxf>
              <numFmt numFmtId="183" formatCode="#,##0,,_);\(#,##0,,\);&quot; - &quot;;@_)"/>
            </x14:dxf>
          </x14:cfRule>
          <xm:sqref>G22</xm:sqref>
        </x14:conditionalFormatting>
        <x14:conditionalFormatting xmlns:xm="http://schemas.microsoft.com/office/excel/2006/main">
          <x14:cfRule type="expression" priority="82" stopIfTrue="1" id="{F23E8783-D20B-4051-9255-188E54F5D258}">
            <xm:f>Report_Est_PL!$B$3="M USD"</xm:f>
            <x14:dxf>
              <numFmt numFmtId="183" formatCode="#,##0,,_);\(#,##0,,\);&quot; - &quot;;@_)"/>
            </x14:dxf>
          </x14:cfRule>
          <xm:sqref>H22</xm:sqref>
        </x14:conditionalFormatting>
        <x14:conditionalFormatting xmlns:xm="http://schemas.microsoft.com/office/excel/2006/main">
          <x14:cfRule type="expression" priority="81" stopIfTrue="1" id="{9A763E84-C403-454C-BE66-92DBDCABF9A8}">
            <xm:f>Report_Est_PL!$B$3="M USD"</xm:f>
            <x14:dxf>
              <numFmt numFmtId="183" formatCode="#,##0,,_);\(#,##0,,\);&quot; - &quot;;@_)"/>
            </x14:dxf>
          </x14:cfRule>
          <xm:sqref>I22</xm:sqref>
        </x14:conditionalFormatting>
        <x14:conditionalFormatting xmlns:xm="http://schemas.microsoft.com/office/excel/2006/main">
          <x14:cfRule type="expression" priority="80" stopIfTrue="1" id="{0CD08C2D-9C6A-4B8D-8BBB-E8E75FEFA246}">
            <xm:f>Report_Est_PL!$B$3="M USD"</xm:f>
            <x14:dxf>
              <numFmt numFmtId="183" formatCode="#,##0,,_);\(#,##0,,\);&quot; - &quot;;@_)"/>
            </x14:dxf>
          </x14:cfRule>
          <xm:sqref>J22</xm:sqref>
        </x14:conditionalFormatting>
        <x14:conditionalFormatting xmlns:xm="http://schemas.microsoft.com/office/excel/2006/main">
          <x14:cfRule type="expression" priority="79" stopIfTrue="1" id="{80E5EF0A-20E2-4A8C-89AD-C24A1D64BE57}">
            <xm:f>Report_Est_PL!$B$3="M USD"</xm:f>
            <x14:dxf>
              <numFmt numFmtId="183" formatCode="#,##0,,_);\(#,##0,,\);&quot; - &quot;;@_)"/>
            </x14:dxf>
          </x14:cfRule>
          <xm:sqref>K22</xm:sqref>
        </x14:conditionalFormatting>
        <x14:conditionalFormatting xmlns:xm="http://schemas.microsoft.com/office/excel/2006/main">
          <x14:cfRule type="expression" priority="78" stopIfTrue="1" id="{658AF963-D38E-4D2F-A0C3-26BE4D9D478D}">
            <xm:f>Report_Est_PL!$B$3="M USD"</xm:f>
            <x14:dxf>
              <numFmt numFmtId="183" formatCode="#,##0,,_);\(#,##0,,\);&quot; - &quot;;@_)"/>
            </x14:dxf>
          </x14:cfRule>
          <xm:sqref>F23</xm:sqref>
        </x14:conditionalFormatting>
        <x14:conditionalFormatting xmlns:xm="http://schemas.microsoft.com/office/excel/2006/main">
          <x14:cfRule type="expression" priority="77" stopIfTrue="1" id="{0E0ABCB9-3A2A-49DA-9170-E3CB5CB76499}">
            <xm:f>Report_Est_PL!$B$3="M USD"</xm:f>
            <x14:dxf>
              <numFmt numFmtId="183" formatCode="#,##0,,_);\(#,##0,,\);&quot; - &quot;;@_)"/>
            </x14:dxf>
          </x14:cfRule>
          <xm:sqref>G23</xm:sqref>
        </x14:conditionalFormatting>
        <x14:conditionalFormatting xmlns:xm="http://schemas.microsoft.com/office/excel/2006/main">
          <x14:cfRule type="expression" priority="76" stopIfTrue="1" id="{1491CC19-3FAD-46A9-84AE-9BDA64229FEB}">
            <xm:f>Report_Est_PL!$B$3="M USD"</xm:f>
            <x14:dxf>
              <numFmt numFmtId="183" formatCode="#,##0,,_);\(#,##0,,\);&quot; - &quot;;@_)"/>
            </x14:dxf>
          </x14:cfRule>
          <xm:sqref>H23</xm:sqref>
        </x14:conditionalFormatting>
        <x14:conditionalFormatting xmlns:xm="http://schemas.microsoft.com/office/excel/2006/main">
          <x14:cfRule type="expression" priority="75" stopIfTrue="1" id="{75F87DA9-0163-4DDF-A87E-5DFF6EE0E930}">
            <xm:f>Report_Est_PL!$B$3="M USD"</xm:f>
            <x14:dxf>
              <numFmt numFmtId="183" formatCode="#,##0,,_);\(#,##0,,\);&quot; - &quot;;@_)"/>
            </x14:dxf>
          </x14:cfRule>
          <xm:sqref>I23</xm:sqref>
        </x14:conditionalFormatting>
        <x14:conditionalFormatting xmlns:xm="http://schemas.microsoft.com/office/excel/2006/main">
          <x14:cfRule type="expression" priority="74" stopIfTrue="1" id="{7C47A970-7F96-4C23-96E1-F25B42137D55}">
            <xm:f>Report_Est_PL!$B$3="M USD"</xm:f>
            <x14:dxf>
              <numFmt numFmtId="183" formatCode="#,##0,,_);\(#,##0,,\);&quot; - &quot;;@_)"/>
            </x14:dxf>
          </x14:cfRule>
          <xm:sqref>J23</xm:sqref>
        </x14:conditionalFormatting>
        <x14:conditionalFormatting xmlns:xm="http://schemas.microsoft.com/office/excel/2006/main">
          <x14:cfRule type="expression" priority="73" stopIfTrue="1" id="{7B4DC513-4803-4AFB-BD93-C2D58A2E059A}">
            <xm:f>Report_Est_PL!$B$3="M USD"</xm:f>
            <x14:dxf>
              <numFmt numFmtId="183" formatCode="#,##0,,_);\(#,##0,,\);&quot; - &quot;;@_)"/>
            </x14:dxf>
          </x14:cfRule>
          <xm:sqref>K23</xm:sqref>
        </x14:conditionalFormatting>
        <x14:conditionalFormatting xmlns:xm="http://schemas.microsoft.com/office/excel/2006/main">
          <x14:cfRule type="expression" priority="72" stopIfTrue="1" id="{7D856413-09F5-4389-BEC2-4D9D3C6E9320}">
            <xm:f>Report_Est_PL!$B$3="M USD"</xm:f>
            <x14:dxf>
              <numFmt numFmtId="183" formatCode="#,##0,,_);\(#,##0,,\);&quot; - &quot;;@_)"/>
            </x14:dxf>
          </x14:cfRule>
          <xm:sqref>F24</xm:sqref>
        </x14:conditionalFormatting>
        <x14:conditionalFormatting xmlns:xm="http://schemas.microsoft.com/office/excel/2006/main">
          <x14:cfRule type="expression" priority="71" stopIfTrue="1" id="{DD95392B-225C-46B5-9D94-A22145B21D67}">
            <xm:f>Report_Est_PL!$B$3="M USD"</xm:f>
            <x14:dxf>
              <numFmt numFmtId="183" formatCode="#,##0,,_);\(#,##0,,\);&quot; - &quot;;@_)"/>
            </x14:dxf>
          </x14:cfRule>
          <xm:sqref>G24</xm:sqref>
        </x14:conditionalFormatting>
        <x14:conditionalFormatting xmlns:xm="http://schemas.microsoft.com/office/excel/2006/main">
          <x14:cfRule type="expression" priority="70" stopIfTrue="1" id="{1C8EB6A2-4D40-4B0B-B06B-3AF756B3B93A}">
            <xm:f>Report_Est_PL!$B$3="M USD"</xm:f>
            <x14:dxf>
              <numFmt numFmtId="183" formatCode="#,##0,,_);\(#,##0,,\);&quot; - &quot;;@_)"/>
            </x14:dxf>
          </x14:cfRule>
          <xm:sqref>H24</xm:sqref>
        </x14:conditionalFormatting>
        <x14:conditionalFormatting xmlns:xm="http://schemas.microsoft.com/office/excel/2006/main">
          <x14:cfRule type="expression" priority="69" stopIfTrue="1" id="{8F049153-B482-4525-A95E-F3EF34BB52C9}">
            <xm:f>Report_Est_PL!$B$3="M USD"</xm:f>
            <x14:dxf>
              <numFmt numFmtId="183" formatCode="#,##0,,_);\(#,##0,,\);&quot; - &quot;;@_)"/>
            </x14:dxf>
          </x14:cfRule>
          <xm:sqref>I24</xm:sqref>
        </x14:conditionalFormatting>
        <x14:conditionalFormatting xmlns:xm="http://schemas.microsoft.com/office/excel/2006/main">
          <x14:cfRule type="expression" priority="68" stopIfTrue="1" id="{766750DE-06F1-43DF-8D00-982AD912CBBA}">
            <xm:f>Report_Est_PL!$B$3="M USD"</xm:f>
            <x14:dxf>
              <numFmt numFmtId="183" formatCode="#,##0,,_);\(#,##0,,\);&quot; - &quot;;@_)"/>
            </x14:dxf>
          </x14:cfRule>
          <xm:sqref>J24</xm:sqref>
        </x14:conditionalFormatting>
        <x14:conditionalFormatting xmlns:xm="http://schemas.microsoft.com/office/excel/2006/main">
          <x14:cfRule type="expression" priority="67" stopIfTrue="1" id="{AD87117D-1E72-4495-9A8B-EA00AC1A361A}">
            <xm:f>Report_Est_PL!$B$3="M USD"</xm:f>
            <x14:dxf>
              <numFmt numFmtId="183" formatCode="#,##0,,_);\(#,##0,,\);&quot; - &quot;;@_)"/>
            </x14:dxf>
          </x14:cfRule>
          <xm:sqref>K24</xm:sqref>
        </x14:conditionalFormatting>
        <x14:conditionalFormatting xmlns:xm="http://schemas.microsoft.com/office/excel/2006/main">
          <x14:cfRule type="expression" priority="66" stopIfTrue="1" id="{898B7AD3-D3B8-4155-83D0-896AFAC7E7E5}">
            <xm:f>Report_Est_PL!$B$3="M USD"</xm:f>
            <x14:dxf>
              <numFmt numFmtId="183" formatCode="#,##0,,_);\(#,##0,,\);&quot; - &quot;;@_)"/>
            </x14:dxf>
          </x14:cfRule>
          <xm:sqref>F25</xm:sqref>
        </x14:conditionalFormatting>
        <x14:conditionalFormatting xmlns:xm="http://schemas.microsoft.com/office/excel/2006/main">
          <x14:cfRule type="expression" priority="65" stopIfTrue="1" id="{2F738C6B-D446-49B2-9CBF-198F550C4F80}">
            <xm:f>Report_Est_PL!$B$3="M USD"</xm:f>
            <x14:dxf>
              <numFmt numFmtId="183" formatCode="#,##0,,_);\(#,##0,,\);&quot; - &quot;;@_)"/>
            </x14:dxf>
          </x14:cfRule>
          <xm:sqref>G25</xm:sqref>
        </x14:conditionalFormatting>
        <x14:conditionalFormatting xmlns:xm="http://schemas.microsoft.com/office/excel/2006/main">
          <x14:cfRule type="expression" priority="64" stopIfTrue="1" id="{FFB45DAC-ACF0-4D8C-AFAC-1E295BE56897}">
            <xm:f>Report_Est_PL!$B$3="M USD"</xm:f>
            <x14:dxf>
              <numFmt numFmtId="183" formatCode="#,##0,,_);\(#,##0,,\);&quot; - &quot;;@_)"/>
            </x14:dxf>
          </x14:cfRule>
          <xm:sqref>H25</xm:sqref>
        </x14:conditionalFormatting>
        <x14:conditionalFormatting xmlns:xm="http://schemas.microsoft.com/office/excel/2006/main">
          <x14:cfRule type="expression" priority="63" stopIfTrue="1" id="{5C3801D2-9EFE-4E76-B398-70EB406A9993}">
            <xm:f>Report_Est_PL!$B$3="M USD"</xm:f>
            <x14:dxf>
              <numFmt numFmtId="183" formatCode="#,##0,,_);\(#,##0,,\);&quot; - &quot;;@_)"/>
            </x14:dxf>
          </x14:cfRule>
          <xm:sqref>I25</xm:sqref>
        </x14:conditionalFormatting>
        <x14:conditionalFormatting xmlns:xm="http://schemas.microsoft.com/office/excel/2006/main">
          <x14:cfRule type="expression" priority="62" stopIfTrue="1" id="{2A22EE92-990E-4DAB-BFF7-591FE2AA7F76}">
            <xm:f>Report_Est_PL!$B$3="M USD"</xm:f>
            <x14:dxf>
              <numFmt numFmtId="183" formatCode="#,##0,,_);\(#,##0,,\);&quot; - &quot;;@_)"/>
            </x14:dxf>
          </x14:cfRule>
          <xm:sqref>J25</xm:sqref>
        </x14:conditionalFormatting>
        <x14:conditionalFormatting xmlns:xm="http://schemas.microsoft.com/office/excel/2006/main">
          <x14:cfRule type="expression" priority="61" stopIfTrue="1" id="{5264E578-BF2B-407D-899F-F282A626A62E}">
            <xm:f>Report_Est_PL!$B$3="M USD"</xm:f>
            <x14:dxf>
              <numFmt numFmtId="183" formatCode="#,##0,,_);\(#,##0,,\);&quot; - &quot;;@_)"/>
            </x14:dxf>
          </x14:cfRule>
          <xm:sqref>K25</xm:sqref>
        </x14:conditionalFormatting>
        <x14:conditionalFormatting xmlns:xm="http://schemas.microsoft.com/office/excel/2006/main">
          <x14:cfRule type="expression" priority="60" stopIfTrue="1" id="{609A51DD-9B5A-40D6-A9CB-8BCCCFFBFCCE}">
            <xm:f>Report_Est_PL!$B$3="M USD"</xm:f>
            <x14:dxf>
              <numFmt numFmtId="183" formatCode="#,##0,,_);\(#,##0,,\);&quot; - &quot;;@_)"/>
            </x14:dxf>
          </x14:cfRule>
          <xm:sqref>F26</xm:sqref>
        </x14:conditionalFormatting>
        <x14:conditionalFormatting xmlns:xm="http://schemas.microsoft.com/office/excel/2006/main">
          <x14:cfRule type="expression" priority="59" stopIfTrue="1" id="{64B0C47B-D51B-445F-A195-F2D3DF2B5CC9}">
            <xm:f>Report_Est_PL!$B$3="M USD"</xm:f>
            <x14:dxf>
              <numFmt numFmtId="183" formatCode="#,##0,,_);\(#,##0,,\);&quot; - &quot;;@_)"/>
            </x14:dxf>
          </x14:cfRule>
          <xm:sqref>G26</xm:sqref>
        </x14:conditionalFormatting>
        <x14:conditionalFormatting xmlns:xm="http://schemas.microsoft.com/office/excel/2006/main">
          <x14:cfRule type="expression" priority="58" stopIfTrue="1" id="{EE69AA54-E71E-48B3-8850-FC2710F2E260}">
            <xm:f>Report_Est_PL!$B$3="M USD"</xm:f>
            <x14:dxf>
              <numFmt numFmtId="183" formatCode="#,##0,,_);\(#,##0,,\);&quot; - &quot;;@_)"/>
            </x14:dxf>
          </x14:cfRule>
          <xm:sqref>H26</xm:sqref>
        </x14:conditionalFormatting>
        <x14:conditionalFormatting xmlns:xm="http://schemas.microsoft.com/office/excel/2006/main">
          <x14:cfRule type="expression" priority="57" stopIfTrue="1" id="{41EC4DAF-AC37-4E3B-A26B-53753772B938}">
            <xm:f>Report_Est_PL!$B$3="M USD"</xm:f>
            <x14:dxf>
              <numFmt numFmtId="183" formatCode="#,##0,,_);\(#,##0,,\);&quot; - &quot;;@_)"/>
            </x14:dxf>
          </x14:cfRule>
          <xm:sqref>I26</xm:sqref>
        </x14:conditionalFormatting>
        <x14:conditionalFormatting xmlns:xm="http://schemas.microsoft.com/office/excel/2006/main">
          <x14:cfRule type="expression" priority="56" stopIfTrue="1" id="{BB882D35-1D62-4ECF-9A44-95A652368C80}">
            <xm:f>Report_Est_PL!$B$3="M USD"</xm:f>
            <x14:dxf>
              <numFmt numFmtId="183" formatCode="#,##0,,_);\(#,##0,,\);&quot; - &quot;;@_)"/>
            </x14:dxf>
          </x14:cfRule>
          <xm:sqref>J26</xm:sqref>
        </x14:conditionalFormatting>
        <x14:conditionalFormatting xmlns:xm="http://schemas.microsoft.com/office/excel/2006/main">
          <x14:cfRule type="expression" priority="55" stopIfTrue="1" id="{1CDFA69A-313A-41E8-BEAF-34A5B9EEEEE4}">
            <xm:f>Report_Est_PL!$B$3="M USD"</xm:f>
            <x14:dxf>
              <numFmt numFmtId="183" formatCode="#,##0,,_);\(#,##0,,\);&quot; - &quot;;@_)"/>
            </x14:dxf>
          </x14:cfRule>
          <xm:sqref>K26</xm:sqref>
        </x14:conditionalFormatting>
        <x14:conditionalFormatting xmlns:xm="http://schemas.microsoft.com/office/excel/2006/main">
          <x14:cfRule type="expression" priority="54" stopIfTrue="1" id="{8B01E33E-5D7E-4067-A562-090D27A6D809}">
            <xm:f>Report_Est_PL!$B$3="M USD"</xm:f>
            <x14:dxf>
              <numFmt numFmtId="183" formatCode="#,##0,,_);\(#,##0,,\);&quot; - &quot;;@_)"/>
            </x14:dxf>
          </x14:cfRule>
          <xm:sqref>F27</xm:sqref>
        </x14:conditionalFormatting>
        <x14:conditionalFormatting xmlns:xm="http://schemas.microsoft.com/office/excel/2006/main">
          <x14:cfRule type="expression" priority="53" stopIfTrue="1" id="{E0E6A888-CF28-43C5-BC54-75AD10E507CE}">
            <xm:f>Report_Est_PL!$B$3="M USD"</xm:f>
            <x14:dxf>
              <numFmt numFmtId="183" formatCode="#,##0,,_);\(#,##0,,\);&quot; - &quot;;@_)"/>
            </x14:dxf>
          </x14:cfRule>
          <xm:sqref>G27</xm:sqref>
        </x14:conditionalFormatting>
        <x14:conditionalFormatting xmlns:xm="http://schemas.microsoft.com/office/excel/2006/main">
          <x14:cfRule type="expression" priority="52" stopIfTrue="1" id="{E851D483-D182-4074-9D75-F1480955825E}">
            <xm:f>Report_Est_PL!$B$3="M USD"</xm:f>
            <x14:dxf>
              <numFmt numFmtId="183" formatCode="#,##0,,_);\(#,##0,,\);&quot; - &quot;;@_)"/>
            </x14:dxf>
          </x14:cfRule>
          <xm:sqref>H27</xm:sqref>
        </x14:conditionalFormatting>
        <x14:conditionalFormatting xmlns:xm="http://schemas.microsoft.com/office/excel/2006/main">
          <x14:cfRule type="expression" priority="51" stopIfTrue="1" id="{92198DF3-3D75-4372-9069-AD8CDD3A38EB}">
            <xm:f>Report_Est_PL!$B$3="M USD"</xm:f>
            <x14:dxf>
              <numFmt numFmtId="183" formatCode="#,##0,,_);\(#,##0,,\);&quot; - &quot;;@_)"/>
            </x14:dxf>
          </x14:cfRule>
          <xm:sqref>I27</xm:sqref>
        </x14:conditionalFormatting>
        <x14:conditionalFormatting xmlns:xm="http://schemas.microsoft.com/office/excel/2006/main">
          <x14:cfRule type="expression" priority="50" stopIfTrue="1" id="{80E191CF-7857-46C1-B309-8DC15DC0A80A}">
            <xm:f>Report_Est_PL!$B$3="M USD"</xm:f>
            <x14:dxf>
              <numFmt numFmtId="183" formatCode="#,##0,,_);\(#,##0,,\);&quot; - &quot;;@_)"/>
            </x14:dxf>
          </x14:cfRule>
          <xm:sqref>J27</xm:sqref>
        </x14:conditionalFormatting>
        <x14:conditionalFormatting xmlns:xm="http://schemas.microsoft.com/office/excel/2006/main">
          <x14:cfRule type="expression" priority="49" stopIfTrue="1" id="{83EDDE2F-4EE4-492C-BA04-6E9785CCBFAD}">
            <xm:f>Report_Est_PL!$B$3="M USD"</xm:f>
            <x14:dxf>
              <numFmt numFmtId="183" formatCode="#,##0,,_);\(#,##0,,\);&quot; - &quot;;@_)"/>
            </x14:dxf>
          </x14:cfRule>
          <xm:sqref>K27</xm:sqref>
        </x14:conditionalFormatting>
        <x14:conditionalFormatting xmlns:xm="http://schemas.microsoft.com/office/excel/2006/main">
          <x14:cfRule type="expression" priority="48" stopIfTrue="1" id="{874727E5-A95F-4AAE-93D3-A94D26750996}">
            <xm:f>Report_Est_PL!$B$3="M USD"</xm:f>
            <x14:dxf>
              <numFmt numFmtId="183" formatCode="#,##0,,_);\(#,##0,,\);&quot; - &quot;;@_)"/>
            </x14:dxf>
          </x14:cfRule>
          <xm:sqref>F28</xm:sqref>
        </x14:conditionalFormatting>
        <x14:conditionalFormatting xmlns:xm="http://schemas.microsoft.com/office/excel/2006/main">
          <x14:cfRule type="expression" priority="47" stopIfTrue="1" id="{330EAD65-AD4F-48D5-9DD9-7FDB16080B4B}">
            <xm:f>Report_Est_PL!$B$3="M USD"</xm:f>
            <x14:dxf>
              <numFmt numFmtId="183" formatCode="#,##0,,_);\(#,##0,,\);&quot; - &quot;;@_)"/>
            </x14:dxf>
          </x14:cfRule>
          <xm:sqref>G28</xm:sqref>
        </x14:conditionalFormatting>
        <x14:conditionalFormatting xmlns:xm="http://schemas.microsoft.com/office/excel/2006/main">
          <x14:cfRule type="expression" priority="46" stopIfTrue="1" id="{38CCA00A-060F-4941-9FBC-BBAA899692EC}">
            <xm:f>Report_Est_PL!$B$3="M USD"</xm:f>
            <x14:dxf>
              <numFmt numFmtId="183" formatCode="#,##0,,_);\(#,##0,,\);&quot; - &quot;;@_)"/>
            </x14:dxf>
          </x14:cfRule>
          <xm:sqref>H28</xm:sqref>
        </x14:conditionalFormatting>
        <x14:conditionalFormatting xmlns:xm="http://schemas.microsoft.com/office/excel/2006/main">
          <x14:cfRule type="expression" priority="45" stopIfTrue="1" id="{0C219A6E-A9C4-452B-9FD7-F38E0C0B821C}">
            <xm:f>Report_Est_PL!$B$3="M USD"</xm:f>
            <x14:dxf>
              <numFmt numFmtId="183" formatCode="#,##0,,_);\(#,##0,,\);&quot; - &quot;;@_)"/>
            </x14:dxf>
          </x14:cfRule>
          <xm:sqref>I28</xm:sqref>
        </x14:conditionalFormatting>
        <x14:conditionalFormatting xmlns:xm="http://schemas.microsoft.com/office/excel/2006/main">
          <x14:cfRule type="expression" priority="44" stopIfTrue="1" id="{3C1BD002-D453-4B50-A39E-0C4DD17BED8C}">
            <xm:f>Report_Est_PL!$B$3="M USD"</xm:f>
            <x14:dxf>
              <numFmt numFmtId="183" formatCode="#,##0,,_);\(#,##0,,\);&quot; - &quot;;@_)"/>
            </x14:dxf>
          </x14:cfRule>
          <xm:sqref>J28</xm:sqref>
        </x14:conditionalFormatting>
        <x14:conditionalFormatting xmlns:xm="http://schemas.microsoft.com/office/excel/2006/main">
          <x14:cfRule type="expression" priority="43" stopIfTrue="1" id="{F15B2DB0-9C2A-432C-B6EA-E0E14D3D2271}">
            <xm:f>Report_Est_PL!$B$3="M USD"</xm:f>
            <x14:dxf>
              <numFmt numFmtId="183" formatCode="#,##0,,_);\(#,##0,,\);&quot; - &quot;;@_)"/>
            </x14:dxf>
          </x14:cfRule>
          <xm:sqref>K28</xm:sqref>
        </x14:conditionalFormatting>
        <x14:conditionalFormatting xmlns:xm="http://schemas.microsoft.com/office/excel/2006/main">
          <x14:cfRule type="expression" priority="42" stopIfTrue="1" id="{FF1FD947-2FB7-450F-8AE2-2271395216DB}">
            <xm:f>Report_Est_PL!$B$3="M USD"</xm:f>
            <x14:dxf>
              <numFmt numFmtId="183" formatCode="#,##0,,_);\(#,##0,,\);&quot; - &quot;;@_)"/>
            </x14:dxf>
          </x14:cfRule>
          <xm:sqref>F29</xm:sqref>
        </x14:conditionalFormatting>
        <x14:conditionalFormatting xmlns:xm="http://schemas.microsoft.com/office/excel/2006/main">
          <x14:cfRule type="expression" priority="41" stopIfTrue="1" id="{24819570-6E92-46EF-A38D-1EA581E60F8C}">
            <xm:f>Report_Est_PL!$B$3="M USD"</xm:f>
            <x14:dxf>
              <numFmt numFmtId="183" formatCode="#,##0,,_);\(#,##0,,\);&quot; - &quot;;@_)"/>
            </x14:dxf>
          </x14:cfRule>
          <xm:sqref>G29</xm:sqref>
        </x14:conditionalFormatting>
        <x14:conditionalFormatting xmlns:xm="http://schemas.microsoft.com/office/excel/2006/main">
          <x14:cfRule type="expression" priority="40" stopIfTrue="1" id="{5D607195-7797-46B7-B28E-B22E4815F8DC}">
            <xm:f>Report_Est_PL!$B$3="M USD"</xm:f>
            <x14:dxf>
              <numFmt numFmtId="183" formatCode="#,##0,,_);\(#,##0,,\);&quot; - &quot;;@_)"/>
            </x14:dxf>
          </x14:cfRule>
          <xm:sqref>H29</xm:sqref>
        </x14:conditionalFormatting>
        <x14:conditionalFormatting xmlns:xm="http://schemas.microsoft.com/office/excel/2006/main">
          <x14:cfRule type="expression" priority="39" stopIfTrue="1" id="{29ED2E1C-B1CE-4168-BEAB-D7B4C4AE8DFB}">
            <xm:f>Report_Est_PL!$B$3="M USD"</xm:f>
            <x14:dxf>
              <numFmt numFmtId="183" formatCode="#,##0,,_);\(#,##0,,\);&quot; - &quot;;@_)"/>
            </x14:dxf>
          </x14:cfRule>
          <xm:sqref>I29</xm:sqref>
        </x14:conditionalFormatting>
        <x14:conditionalFormatting xmlns:xm="http://schemas.microsoft.com/office/excel/2006/main">
          <x14:cfRule type="expression" priority="38" stopIfTrue="1" id="{5D2B698A-F6FC-4E7D-963C-407E6EC94934}">
            <xm:f>Report_Est_PL!$B$3="M USD"</xm:f>
            <x14:dxf>
              <numFmt numFmtId="183" formatCode="#,##0,,_);\(#,##0,,\);&quot; - &quot;;@_)"/>
            </x14:dxf>
          </x14:cfRule>
          <xm:sqref>J29</xm:sqref>
        </x14:conditionalFormatting>
        <x14:conditionalFormatting xmlns:xm="http://schemas.microsoft.com/office/excel/2006/main">
          <x14:cfRule type="expression" priority="37" stopIfTrue="1" id="{880E8136-2A77-44AE-93B6-96A7FD8B1BEC}">
            <xm:f>Report_Est_PL!$B$3="M USD"</xm:f>
            <x14:dxf>
              <numFmt numFmtId="183" formatCode="#,##0,,_);\(#,##0,,\);&quot; - &quot;;@_)"/>
            </x14:dxf>
          </x14:cfRule>
          <xm:sqref>K29</xm:sqref>
        </x14:conditionalFormatting>
        <x14:conditionalFormatting xmlns:xm="http://schemas.microsoft.com/office/excel/2006/main">
          <x14:cfRule type="expression" priority="36" stopIfTrue="1" id="{BECB445E-8454-41F8-9F83-F51B1D31AAE8}">
            <xm:f>Report_Est_PL!$B$3="M USD"</xm:f>
            <x14:dxf>
              <numFmt numFmtId="183" formatCode="#,##0,,_);\(#,##0,,\);&quot; - &quot;;@_)"/>
            </x14:dxf>
          </x14:cfRule>
          <xm:sqref>F30</xm:sqref>
        </x14:conditionalFormatting>
        <x14:conditionalFormatting xmlns:xm="http://schemas.microsoft.com/office/excel/2006/main">
          <x14:cfRule type="expression" priority="35" stopIfTrue="1" id="{4840BB71-F604-44F0-A695-A77272808E86}">
            <xm:f>Report_Est_PL!$B$3="M USD"</xm:f>
            <x14:dxf>
              <numFmt numFmtId="183" formatCode="#,##0,,_);\(#,##0,,\);&quot; - &quot;;@_)"/>
            </x14:dxf>
          </x14:cfRule>
          <xm:sqref>G30</xm:sqref>
        </x14:conditionalFormatting>
        <x14:conditionalFormatting xmlns:xm="http://schemas.microsoft.com/office/excel/2006/main">
          <x14:cfRule type="expression" priority="34" stopIfTrue="1" id="{B1DDD7FD-5D35-46A0-84FA-851D20C3D8F0}">
            <xm:f>Report_Est_PL!$B$3="M USD"</xm:f>
            <x14:dxf>
              <numFmt numFmtId="183" formatCode="#,##0,,_);\(#,##0,,\);&quot; - &quot;;@_)"/>
            </x14:dxf>
          </x14:cfRule>
          <xm:sqref>H30</xm:sqref>
        </x14:conditionalFormatting>
        <x14:conditionalFormatting xmlns:xm="http://schemas.microsoft.com/office/excel/2006/main">
          <x14:cfRule type="expression" priority="33" stopIfTrue="1" id="{6F28BDF4-CF9D-46B7-B642-E889D81442BC}">
            <xm:f>Report_Est_PL!$B$3="M USD"</xm:f>
            <x14:dxf>
              <numFmt numFmtId="183" formatCode="#,##0,,_);\(#,##0,,\);&quot; - &quot;;@_)"/>
            </x14:dxf>
          </x14:cfRule>
          <xm:sqref>I30</xm:sqref>
        </x14:conditionalFormatting>
        <x14:conditionalFormatting xmlns:xm="http://schemas.microsoft.com/office/excel/2006/main">
          <x14:cfRule type="expression" priority="32" stopIfTrue="1" id="{70180A64-8320-4C99-BD85-9A3FEF83140A}">
            <xm:f>Report_Est_PL!$B$3="M USD"</xm:f>
            <x14:dxf>
              <numFmt numFmtId="183" formatCode="#,##0,,_);\(#,##0,,\);&quot; - &quot;;@_)"/>
            </x14:dxf>
          </x14:cfRule>
          <xm:sqref>J30</xm:sqref>
        </x14:conditionalFormatting>
        <x14:conditionalFormatting xmlns:xm="http://schemas.microsoft.com/office/excel/2006/main">
          <x14:cfRule type="expression" priority="31" stopIfTrue="1" id="{798F5225-4B39-4003-B47D-649F1B5F159A}">
            <xm:f>Report_Est_PL!$B$3="M USD"</xm:f>
            <x14:dxf>
              <numFmt numFmtId="183" formatCode="#,##0,,_);\(#,##0,,\);&quot; - &quot;;@_)"/>
            </x14:dxf>
          </x14:cfRule>
          <xm:sqref>K30</xm:sqref>
        </x14:conditionalFormatting>
        <x14:conditionalFormatting xmlns:xm="http://schemas.microsoft.com/office/excel/2006/main">
          <x14:cfRule type="expression" priority="30" stopIfTrue="1" id="{3D7259E9-FEF7-4F01-8B00-B7234E7564EB}">
            <xm:f>Report_Est_PL!$B$3="M USD"</xm:f>
            <x14:dxf>
              <numFmt numFmtId="183" formatCode="#,##0,,_);\(#,##0,,\);&quot; - &quot;;@_)"/>
            </x14:dxf>
          </x14:cfRule>
          <xm:sqref>F31</xm:sqref>
        </x14:conditionalFormatting>
        <x14:conditionalFormatting xmlns:xm="http://schemas.microsoft.com/office/excel/2006/main">
          <x14:cfRule type="expression" priority="29" stopIfTrue="1" id="{52625DFC-6603-478B-8FDA-15030494D41C}">
            <xm:f>Report_Est_PL!$B$3="M USD"</xm:f>
            <x14:dxf>
              <numFmt numFmtId="183" formatCode="#,##0,,_);\(#,##0,,\);&quot; - &quot;;@_)"/>
            </x14:dxf>
          </x14:cfRule>
          <xm:sqref>G31</xm:sqref>
        </x14:conditionalFormatting>
        <x14:conditionalFormatting xmlns:xm="http://schemas.microsoft.com/office/excel/2006/main">
          <x14:cfRule type="expression" priority="28" stopIfTrue="1" id="{F4DC88F5-F43C-46BD-B9A8-D1D5DD7E23AA}">
            <xm:f>Report_Est_PL!$B$3="M USD"</xm:f>
            <x14:dxf>
              <numFmt numFmtId="183" formatCode="#,##0,,_);\(#,##0,,\);&quot; - &quot;;@_)"/>
            </x14:dxf>
          </x14:cfRule>
          <xm:sqref>H31</xm:sqref>
        </x14:conditionalFormatting>
        <x14:conditionalFormatting xmlns:xm="http://schemas.microsoft.com/office/excel/2006/main">
          <x14:cfRule type="expression" priority="27" stopIfTrue="1" id="{44B9DFDE-83F9-4DB7-BE1F-ECA7D16D4E39}">
            <xm:f>Report_Est_PL!$B$3="M USD"</xm:f>
            <x14:dxf>
              <numFmt numFmtId="183" formatCode="#,##0,,_);\(#,##0,,\);&quot; - &quot;;@_)"/>
            </x14:dxf>
          </x14:cfRule>
          <xm:sqref>I31</xm:sqref>
        </x14:conditionalFormatting>
        <x14:conditionalFormatting xmlns:xm="http://schemas.microsoft.com/office/excel/2006/main">
          <x14:cfRule type="expression" priority="26" stopIfTrue="1" id="{10D383B1-FABE-4273-9E53-A225F37BB3DA}">
            <xm:f>Report_Est_PL!$B$3="M USD"</xm:f>
            <x14:dxf>
              <numFmt numFmtId="183" formatCode="#,##0,,_);\(#,##0,,\);&quot; - &quot;;@_)"/>
            </x14:dxf>
          </x14:cfRule>
          <xm:sqref>J31</xm:sqref>
        </x14:conditionalFormatting>
        <x14:conditionalFormatting xmlns:xm="http://schemas.microsoft.com/office/excel/2006/main">
          <x14:cfRule type="expression" priority="25" stopIfTrue="1" id="{4EE9FE5E-AFFE-40E1-B73F-70E943B7D280}">
            <xm:f>Report_Est_PL!$B$3="M USD"</xm:f>
            <x14:dxf>
              <numFmt numFmtId="183" formatCode="#,##0,,_);\(#,##0,,\);&quot; - &quot;;@_)"/>
            </x14:dxf>
          </x14:cfRule>
          <xm:sqref>K31</xm:sqref>
        </x14:conditionalFormatting>
        <x14:conditionalFormatting xmlns:xm="http://schemas.microsoft.com/office/excel/2006/main">
          <x14:cfRule type="expression" priority="24" stopIfTrue="1" id="{19780DC8-6498-4406-965F-0BC3DBCC2771}">
            <xm:f>Report_Est_PL!$B$3="M USD"</xm:f>
            <x14:dxf>
              <numFmt numFmtId="183" formatCode="#,##0,,_);\(#,##0,,\);&quot; - &quot;;@_)"/>
            </x14:dxf>
          </x14:cfRule>
          <xm:sqref>F32</xm:sqref>
        </x14:conditionalFormatting>
        <x14:conditionalFormatting xmlns:xm="http://schemas.microsoft.com/office/excel/2006/main">
          <x14:cfRule type="expression" priority="23" stopIfTrue="1" id="{573DB821-DD12-4E25-9C5B-C827FFAB8D26}">
            <xm:f>Report_Est_PL!$B$3="M USD"</xm:f>
            <x14:dxf>
              <numFmt numFmtId="183" formatCode="#,##0,,_);\(#,##0,,\);&quot; - &quot;;@_)"/>
            </x14:dxf>
          </x14:cfRule>
          <xm:sqref>G32</xm:sqref>
        </x14:conditionalFormatting>
        <x14:conditionalFormatting xmlns:xm="http://schemas.microsoft.com/office/excel/2006/main">
          <x14:cfRule type="expression" priority="22" stopIfTrue="1" id="{BF116A8E-65F5-4499-A893-84F567A992ED}">
            <xm:f>Report_Est_PL!$B$3="M USD"</xm:f>
            <x14:dxf>
              <numFmt numFmtId="183" formatCode="#,##0,,_);\(#,##0,,\);&quot; - &quot;;@_)"/>
            </x14:dxf>
          </x14:cfRule>
          <xm:sqref>H32</xm:sqref>
        </x14:conditionalFormatting>
        <x14:conditionalFormatting xmlns:xm="http://schemas.microsoft.com/office/excel/2006/main">
          <x14:cfRule type="expression" priority="21" stopIfTrue="1" id="{1B70B792-41FD-43D8-88A6-A921177CF37A}">
            <xm:f>Report_Est_PL!$B$3="M USD"</xm:f>
            <x14:dxf>
              <numFmt numFmtId="183" formatCode="#,##0,,_);\(#,##0,,\);&quot; - &quot;;@_)"/>
            </x14:dxf>
          </x14:cfRule>
          <xm:sqref>I32</xm:sqref>
        </x14:conditionalFormatting>
        <x14:conditionalFormatting xmlns:xm="http://schemas.microsoft.com/office/excel/2006/main">
          <x14:cfRule type="expression" priority="20" stopIfTrue="1" id="{63976831-BA52-42F2-BDA8-5F3ADB41B002}">
            <xm:f>Report_Est_PL!$B$3="M USD"</xm:f>
            <x14:dxf>
              <numFmt numFmtId="183" formatCode="#,##0,,_);\(#,##0,,\);&quot; - &quot;;@_)"/>
            </x14:dxf>
          </x14:cfRule>
          <xm:sqref>J32</xm:sqref>
        </x14:conditionalFormatting>
        <x14:conditionalFormatting xmlns:xm="http://schemas.microsoft.com/office/excel/2006/main">
          <x14:cfRule type="expression" priority="19" stopIfTrue="1" id="{25B20A58-6018-4176-B25A-E054ED63C00B}">
            <xm:f>Report_Est_PL!$B$3="M USD"</xm:f>
            <x14:dxf>
              <numFmt numFmtId="183" formatCode="#,##0,,_);\(#,##0,,\);&quot; - &quot;;@_)"/>
            </x14:dxf>
          </x14:cfRule>
          <xm:sqref>K32</xm:sqref>
        </x14:conditionalFormatting>
        <x14:conditionalFormatting xmlns:xm="http://schemas.microsoft.com/office/excel/2006/main">
          <x14:cfRule type="expression" priority="18" stopIfTrue="1" id="{4E4978BF-4868-4AF3-A832-CD23F667E3FC}">
            <xm:f>Report_Est_PL!$B$3="M USD"</xm:f>
            <x14:dxf>
              <numFmt numFmtId="183" formatCode="#,##0,,_);\(#,##0,,\);&quot; - &quot;;@_)"/>
            </x14:dxf>
          </x14:cfRule>
          <xm:sqref>F33</xm:sqref>
        </x14:conditionalFormatting>
        <x14:conditionalFormatting xmlns:xm="http://schemas.microsoft.com/office/excel/2006/main">
          <x14:cfRule type="expression" priority="17" stopIfTrue="1" id="{5C2E1156-F833-4304-91C6-9C8F4D1F825B}">
            <xm:f>Report_Est_PL!$B$3="M USD"</xm:f>
            <x14:dxf>
              <numFmt numFmtId="183" formatCode="#,##0,,_);\(#,##0,,\);&quot; - &quot;;@_)"/>
            </x14:dxf>
          </x14:cfRule>
          <xm:sqref>G33</xm:sqref>
        </x14:conditionalFormatting>
        <x14:conditionalFormatting xmlns:xm="http://schemas.microsoft.com/office/excel/2006/main">
          <x14:cfRule type="expression" priority="16" stopIfTrue="1" id="{BCEDD4FC-675E-4FAE-AE8A-E0B23DB3D9D3}">
            <xm:f>Report_Est_PL!$B$3="M USD"</xm:f>
            <x14:dxf>
              <numFmt numFmtId="183" formatCode="#,##0,,_);\(#,##0,,\);&quot; - &quot;;@_)"/>
            </x14:dxf>
          </x14:cfRule>
          <xm:sqref>H33</xm:sqref>
        </x14:conditionalFormatting>
        <x14:conditionalFormatting xmlns:xm="http://schemas.microsoft.com/office/excel/2006/main">
          <x14:cfRule type="expression" priority="15" stopIfTrue="1" id="{620BBA76-0014-4288-BFA5-9220F607FFDC}">
            <xm:f>Report_Est_PL!$B$3="M USD"</xm:f>
            <x14:dxf>
              <numFmt numFmtId="183" formatCode="#,##0,,_);\(#,##0,,\);&quot; - &quot;;@_)"/>
            </x14:dxf>
          </x14:cfRule>
          <xm:sqref>I33</xm:sqref>
        </x14:conditionalFormatting>
        <x14:conditionalFormatting xmlns:xm="http://schemas.microsoft.com/office/excel/2006/main">
          <x14:cfRule type="expression" priority="14" stopIfTrue="1" id="{7722FC20-FD41-429B-9AA9-790ABEDB59FC}">
            <xm:f>Report_Est_PL!$B$3="M USD"</xm:f>
            <x14:dxf>
              <numFmt numFmtId="183" formatCode="#,##0,,_);\(#,##0,,\);&quot; - &quot;;@_)"/>
            </x14:dxf>
          </x14:cfRule>
          <xm:sqref>J33</xm:sqref>
        </x14:conditionalFormatting>
        <x14:conditionalFormatting xmlns:xm="http://schemas.microsoft.com/office/excel/2006/main">
          <x14:cfRule type="expression" priority="13" stopIfTrue="1" id="{0F712CA4-2598-4834-94BD-0DB8CCF22C23}">
            <xm:f>Report_Est_PL!$B$3="M USD"</xm:f>
            <x14:dxf>
              <numFmt numFmtId="183" formatCode="#,##0,,_);\(#,##0,,\);&quot; - &quot;;@_)"/>
            </x14:dxf>
          </x14:cfRule>
          <xm:sqref>K33</xm:sqref>
        </x14:conditionalFormatting>
        <x14:conditionalFormatting xmlns:xm="http://schemas.microsoft.com/office/excel/2006/main">
          <x14:cfRule type="expression" priority="12" stopIfTrue="1" id="{FA26E24C-29BB-457F-B24B-9035E3D8476D}">
            <xm:f>Report_Est_PL!$B$3="M USD"</xm:f>
            <x14:dxf>
              <numFmt numFmtId="183" formatCode="#,##0,,_);\(#,##0,,\);&quot; - &quot;;@_)"/>
            </x14:dxf>
          </x14:cfRule>
          <xm:sqref>F34</xm:sqref>
        </x14:conditionalFormatting>
        <x14:conditionalFormatting xmlns:xm="http://schemas.microsoft.com/office/excel/2006/main">
          <x14:cfRule type="expression" priority="11" stopIfTrue="1" id="{5226F5AB-0136-4B75-8D30-E75640721790}">
            <xm:f>Report_Est_PL!$B$3="M USD"</xm:f>
            <x14:dxf>
              <numFmt numFmtId="183" formatCode="#,##0,,_);\(#,##0,,\);&quot; - &quot;;@_)"/>
            </x14:dxf>
          </x14:cfRule>
          <xm:sqref>G34</xm:sqref>
        </x14:conditionalFormatting>
        <x14:conditionalFormatting xmlns:xm="http://schemas.microsoft.com/office/excel/2006/main">
          <x14:cfRule type="expression" priority="10" stopIfTrue="1" id="{601E41EA-4181-49A1-9E2E-A75B2401B2DD}">
            <xm:f>Report_Est_PL!$B$3="M USD"</xm:f>
            <x14:dxf>
              <numFmt numFmtId="183" formatCode="#,##0,,_);\(#,##0,,\);&quot; - &quot;;@_)"/>
            </x14:dxf>
          </x14:cfRule>
          <xm:sqref>H34</xm:sqref>
        </x14:conditionalFormatting>
        <x14:conditionalFormatting xmlns:xm="http://schemas.microsoft.com/office/excel/2006/main">
          <x14:cfRule type="expression" priority="9" stopIfTrue="1" id="{1C33D9A4-7B98-4CA6-B815-F3EC895D87E9}">
            <xm:f>Report_Est_PL!$B$3="M USD"</xm:f>
            <x14:dxf>
              <numFmt numFmtId="183" formatCode="#,##0,,_);\(#,##0,,\);&quot; - &quot;;@_)"/>
            </x14:dxf>
          </x14:cfRule>
          <xm:sqref>I34</xm:sqref>
        </x14:conditionalFormatting>
        <x14:conditionalFormatting xmlns:xm="http://schemas.microsoft.com/office/excel/2006/main">
          <x14:cfRule type="expression" priority="8" stopIfTrue="1" id="{EDB7A7D9-E9D3-4844-B2C8-15614E7257EA}">
            <xm:f>Report_Est_PL!$B$3="M USD"</xm:f>
            <x14:dxf>
              <numFmt numFmtId="183" formatCode="#,##0,,_);\(#,##0,,\);&quot; - &quot;;@_)"/>
            </x14:dxf>
          </x14:cfRule>
          <xm:sqref>J34</xm:sqref>
        </x14:conditionalFormatting>
        <x14:conditionalFormatting xmlns:xm="http://schemas.microsoft.com/office/excel/2006/main">
          <x14:cfRule type="expression" priority="7" stopIfTrue="1" id="{700A5D16-C17F-434F-8083-DA338A58618F}">
            <xm:f>Report_Est_PL!$B$3="M USD"</xm:f>
            <x14:dxf>
              <numFmt numFmtId="183" formatCode="#,##0,,_);\(#,##0,,\);&quot; - &quot;;@_)"/>
            </x14:dxf>
          </x14:cfRule>
          <xm:sqref>K34</xm:sqref>
        </x14:conditionalFormatting>
        <x14:conditionalFormatting xmlns:xm="http://schemas.microsoft.com/office/excel/2006/main">
          <x14:cfRule type="expression" priority="6" stopIfTrue="1" id="{05EE5CB5-A05D-474E-AA82-F59E4B1A5ED7}">
            <xm:f>Report_Est_PL!$B$3="M USD"</xm:f>
            <x14:dxf>
              <numFmt numFmtId="183" formatCode="#,##0,,_);\(#,##0,,\);&quot; - &quot;;@_)"/>
            </x14:dxf>
          </x14:cfRule>
          <xm:sqref>F35</xm:sqref>
        </x14:conditionalFormatting>
        <x14:conditionalFormatting xmlns:xm="http://schemas.microsoft.com/office/excel/2006/main">
          <x14:cfRule type="expression" priority="5" stopIfTrue="1" id="{4B493388-108F-4923-A7F1-1DF0622511E1}">
            <xm:f>Report_Est_PL!$B$3="M USD"</xm:f>
            <x14:dxf>
              <numFmt numFmtId="183" formatCode="#,##0,,_);\(#,##0,,\);&quot; - &quot;;@_)"/>
            </x14:dxf>
          </x14:cfRule>
          <xm:sqref>G35</xm:sqref>
        </x14:conditionalFormatting>
        <x14:conditionalFormatting xmlns:xm="http://schemas.microsoft.com/office/excel/2006/main">
          <x14:cfRule type="expression" priority="4" stopIfTrue="1" id="{7E965B01-AEE4-4080-B97D-F3E75D3B86EB}">
            <xm:f>Report_Est_PL!$B$3="M USD"</xm:f>
            <x14:dxf>
              <numFmt numFmtId="183" formatCode="#,##0,,_);\(#,##0,,\);&quot; - &quot;;@_)"/>
            </x14:dxf>
          </x14:cfRule>
          <xm:sqref>H35</xm:sqref>
        </x14:conditionalFormatting>
        <x14:conditionalFormatting xmlns:xm="http://schemas.microsoft.com/office/excel/2006/main">
          <x14:cfRule type="expression" priority="3" stopIfTrue="1" id="{EEA2182B-E4FD-47CA-B798-838ADDC1C0C0}">
            <xm:f>Report_Est_PL!$B$3="M USD"</xm:f>
            <x14:dxf>
              <numFmt numFmtId="183" formatCode="#,##0,,_);\(#,##0,,\);&quot; - &quot;;@_)"/>
            </x14:dxf>
          </x14:cfRule>
          <xm:sqref>I35</xm:sqref>
        </x14:conditionalFormatting>
        <x14:conditionalFormatting xmlns:xm="http://schemas.microsoft.com/office/excel/2006/main">
          <x14:cfRule type="expression" priority="2" stopIfTrue="1" id="{A89EEE07-D53C-43B6-9E63-4FF2269A0BC2}">
            <xm:f>Report_Est_PL!$B$3="M USD"</xm:f>
            <x14:dxf>
              <numFmt numFmtId="183" formatCode="#,##0,,_);\(#,##0,,\);&quot; - &quot;;@_)"/>
            </x14:dxf>
          </x14:cfRule>
          <xm:sqref>J35</xm:sqref>
        </x14:conditionalFormatting>
        <x14:conditionalFormatting xmlns:xm="http://schemas.microsoft.com/office/excel/2006/main">
          <x14:cfRule type="expression" priority="1" stopIfTrue="1" id="{60BFADDE-F026-4B97-ABD4-53CDEB93F8BA}">
            <xm:f>Report_Est_PL!$B$3="M USD"</xm:f>
            <x14:dxf>
              <numFmt numFmtId="183" formatCode="#,##0,,_);\(#,##0,,\);&quot; - &quot;;@_)"/>
            </x14:dxf>
          </x14:cfRule>
          <xm:sqref>K35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3809-6DED-451F-92FC-AC34A82264C0}">
  <sheetPr>
    <tabColor rgb="FFFFFFFF"/>
  </sheetPr>
  <dimension ref="A1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4.125" defaultRowHeight="14.25" customHeight="1" x14ac:dyDescent="0.3"/>
  <cols>
    <col min="1" max="16384" width="14.125" style="5"/>
  </cols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C3FB5-1EE3-415B-A1C6-9A13140A9EE8}">
  <sheetPr>
    <tabColor rgb="FF00324B"/>
    <pageSetUpPr fitToPage="1"/>
  </sheetPr>
  <dimension ref="A1:O3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4.125" defaultRowHeight="14.25" customHeight="1" x14ac:dyDescent="0.3"/>
  <cols>
    <col min="1" max="1" width="14.125" style="5"/>
    <col min="2" max="5" width="14.125" style="4"/>
    <col min="6" max="13" width="14.125" style="5"/>
    <col min="14" max="14" width="14.125" style="5" customWidth="1"/>
    <col min="15" max="16384" width="14.125" style="5"/>
  </cols>
  <sheetData>
    <row r="1" spans="1:15" s="1" customFormat="1" ht="14.25" customHeight="1" x14ac:dyDescent="0.3">
      <c r="A1" s="22" t="s">
        <v>90</v>
      </c>
      <c r="B1" s="2"/>
      <c r="C1" s="2"/>
      <c r="D1" s="2"/>
      <c r="E1" s="2"/>
    </row>
    <row r="2" spans="1:15" ht="14.25" customHeight="1" x14ac:dyDescent="0.3">
      <c r="A2" s="3"/>
    </row>
    <row r="3" spans="1:15" ht="14.25" customHeight="1" x14ac:dyDescent="0.3">
      <c r="A3" s="3"/>
      <c r="F3" s="26" t="s">
        <v>87</v>
      </c>
      <c r="G3" s="26"/>
      <c r="H3" s="26"/>
      <c r="I3" s="27" t="s">
        <v>88</v>
      </c>
      <c r="J3" s="27"/>
      <c r="K3" s="27"/>
      <c r="L3" s="27"/>
      <c r="M3" s="27"/>
    </row>
    <row r="4" spans="1:15" s="4" customFormat="1" ht="14.25" customHeight="1" x14ac:dyDescent="0.3">
      <c r="A4" s="7" t="s">
        <v>50</v>
      </c>
      <c r="B4" s="7" t="s">
        <v>51</v>
      </c>
      <c r="C4" s="7" t="s">
        <v>52</v>
      </c>
      <c r="D4" s="7" t="s">
        <v>53</v>
      </c>
      <c r="E4" s="7" t="s">
        <v>85</v>
      </c>
      <c r="F4" s="16">
        <v>2023</v>
      </c>
      <c r="G4" s="16">
        <v>2024</v>
      </c>
      <c r="H4" s="17" t="s">
        <v>79</v>
      </c>
      <c r="I4" s="17" t="s">
        <v>86</v>
      </c>
      <c r="J4" s="25">
        <v>2026</v>
      </c>
      <c r="K4" s="25">
        <v>2027</v>
      </c>
      <c r="L4" s="25">
        <v>2028</v>
      </c>
      <c r="M4" s="25">
        <v>2029</v>
      </c>
      <c r="N4" s="7" t="s">
        <v>13</v>
      </c>
      <c r="O4" s="7" t="s">
        <v>55</v>
      </c>
    </row>
    <row r="5" spans="1:15" ht="14.25" customHeight="1" x14ac:dyDescent="0.3">
      <c r="A5" s="24" t="s">
        <v>23</v>
      </c>
      <c r="B5" s="24" t="s">
        <v>24</v>
      </c>
      <c r="C5" s="24" t="s">
        <v>24</v>
      </c>
      <c r="D5" s="24" t="s">
        <v>24</v>
      </c>
      <c r="E5" s="24" t="s">
        <v>24</v>
      </c>
      <c r="F5" s="23">
        <f>PL!F5+PL_A!F5</f>
        <v>168063711</v>
      </c>
      <c r="G5" s="23">
        <f>PL!G5+PL_A!G5</f>
        <v>170880819</v>
      </c>
      <c r="H5" s="23">
        <f>PL!H5+PL_A!H5</f>
        <v>89085937</v>
      </c>
      <c r="I5" s="23">
        <f>Revenue!I12</f>
        <v>89085937</v>
      </c>
      <c r="J5" s="23">
        <f>Revenue!J12</f>
        <v>185191845.83560002</v>
      </c>
      <c r="K5" s="23">
        <f>Revenue!K12</f>
        <v>192216172.54814434</v>
      </c>
      <c r="L5" s="23">
        <f>Revenue!L12</f>
        <v>199456955.76803297</v>
      </c>
      <c r="M5" s="23">
        <f>Revenue!M12</f>
        <v>207064244.06102577</v>
      </c>
      <c r="N5" s="20" t="s">
        <v>16</v>
      </c>
      <c r="O5" s="21"/>
    </row>
    <row r="6" spans="1:15" ht="14.25" customHeight="1" x14ac:dyDescent="0.3">
      <c r="A6" s="24" t="s">
        <v>23</v>
      </c>
      <c r="B6" s="24" t="s">
        <v>25</v>
      </c>
      <c r="C6" s="24" t="s">
        <v>25</v>
      </c>
      <c r="D6" s="24" t="s">
        <v>25</v>
      </c>
      <c r="E6" s="24" t="s">
        <v>25</v>
      </c>
      <c r="F6" s="23">
        <f>PL!F6+PL_A!F6</f>
        <v>29083587</v>
      </c>
      <c r="G6" s="23">
        <f>PL!G6+PL_A!G6</f>
        <v>31617233</v>
      </c>
      <c r="H6" s="23">
        <f>PL!H6+PL_A!H6</f>
        <v>19292087</v>
      </c>
      <c r="I6" s="23">
        <f>Revenue!I26</f>
        <v>0</v>
      </c>
      <c r="J6" s="23">
        <f>Revenue!J26</f>
        <v>0</v>
      </c>
      <c r="K6" s="23">
        <f>Revenue!K26</f>
        <v>0</v>
      </c>
      <c r="L6" s="23">
        <f>Revenue!L26</f>
        <v>0</v>
      </c>
      <c r="M6" s="23">
        <f>Revenue!M26</f>
        <v>0</v>
      </c>
      <c r="N6" s="20" t="s">
        <v>15</v>
      </c>
      <c r="O6" s="21"/>
    </row>
    <row r="7" spans="1:15" ht="14.25" customHeight="1" x14ac:dyDescent="0.3">
      <c r="A7" s="50"/>
      <c r="B7" s="50"/>
      <c r="C7" s="50"/>
      <c r="D7" s="50"/>
      <c r="E7" s="50" t="s">
        <v>89</v>
      </c>
      <c r="F7" s="51">
        <f t="shared" ref="F7:M7" si="0">SUM(F5:F6)</f>
        <v>197147298</v>
      </c>
      <c r="G7" s="51">
        <f t="shared" si="0"/>
        <v>202498052</v>
      </c>
      <c r="H7" s="51">
        <f t="shared" si="0"/>
        <v>108378024</v>
      </c>
      <c r="I7" s="51">
        <f t="shared" si="0"/>
        <v>89085937</v>
      </c>
      <c r="J7" s="51">
        <f t="shared" si="0"/>
        <v>185191845.83560002</v>
      </c>
      <c r="K7" s="51">
        <f t="shared" si="0"/>
        <v>192216172.54814434</v>
      </c>
      <c r="L7" s="51">
        <f t="shared" si="0"/>
        <v>199456955.76803297</v>
      </c>
      <c r="M7" s="51">
        <f t="shared" si="0"/>
        <v>207064244.06102577</v>
      </c>
    </row>
    <row r="8" spans="1:15" ht="14.25" customHeight="1" x14ac:dyDescent="0.3">
      <c r="A8" s="52"/>
      <c r="B8" s="52"/>
      <c r="C8" s="52"/>
      <c r="D8" s="52"/>
      <c r="E8" s="53" t="s">
        <v>16</v>
      </c>
      <c r="F8" s="52">
        <v>0</v>
      </c>
      <c r="G8" s="52">
        <f t="shared" ref="G8" si="1">IFERROR(G7/F7-1,0)</f>
        <v>2.7140894418953732E-2</v>
      </c>
      <c r="H8" s="52">
        <v>0</v>
      </c>
      <c r="I8" s="52">
        <f>IFERROR((H7+I7)/G7-1,0)</f>
        <v>-2.4859947788534731E-2</v>
      </c>
      <c r="J8" s="52">
        <f>IFERROR(J7/(H7+I7)-1,0)</f>
        <v>-6.2148632602381459E-2</v>
      </c>
      <c r="K8" s="52">
        <f t="shared" ref="K8:M8" si="2">IFERROR(K7/J7-1,0)</f>
        <v>3.7930000000000019E-2</v>
      </c>
      <c r="L8" s="52">
        <f t="shared" si="2"/>
        <v>3.7670000000000092E-2</v>
      </c>
      <c r="M8" s="52">
        <f t="shared" si="2"/>
        <v>3.8140000000000063E-2</v>
      </c>
    </row>
    <row r="9" spans="1:15" ht="14.25" customHeight="1" x14ac:dyDescent="0.3">
      <c r="B9" s="5"/>
      <c r="C9" s="5"/>
      <c r="D9" s="5"/>
      <c r="E9" s="5"/>
    </row>
    <row r="10" spans="1:15" ht="14.25" customHeight="1" x14ac:dyDescent="0.3">
      <c r="A10" s="8" t="s">
        <v>91</v>
      </c>
      <c r="F10" s="26" t="s">
        <v>87</v>
      </c>
      <c r="G10" s="26"/>
      <c r="H10" s="26"/>
      <c r="I10" s="27" t="s">
        <v>88</v>
      </c>
      <c r="J10" s="27"/>
      <c r="K10" s="27"/>
      <c r="L10" s="27"/>
      <c r="M10" s="27"/>
    </row>
    <row r="11" spans="1:15" s="4" customFormat="1" ht="14.25" customHeight="1" x14ac:dyDescent="0.3">
      <c r="A11" s="7"/>
      <c r="B11" s="7"/>
      <c r="C11" s="7"/>
      <c r="D11" s="7" t="s">
        <v>92</v>
      </c>
      <c r="E11" s="7" t="s">
        <v>85</v>
      </c>
      <c r="F11" s="16">
        <v>2023</v>
      </c>
      <c r="G11" s="16">
        <v>2024</v>
      </c>
      <c r="H11" s="17" t="s">
        <v>79</v>
      </c>
      <c r="I11" s="17" t="s">
        <v>86</v>
      </c>
      <c r="J11" s="25">
        <v>2026</v>
      </c>
      <c r="K11" s="25">
        <v>2027</v>
      </c>
      <c r="L11" s="25">
        <v>2028</v>
      </c>
      <c r="M11" s="25">
        <v>2029</v>
      </c>
      <c r="N11" s="7" t="s">
        <v>13</v>
      </c>
      <c r="O11" s="7" t="s">
        <v>55</v>
      </c>
    </row>
    <row r="12" spans="1:15" ht="14.25" customHeight="1" x14ac:dyDescent="0.3">
      <c r="A12" s="30" t="s">
        <v>94</v>
      </c>
      <c r="B12" s="30"/>
      <c r="C12" s="30"/>
      <c r="D12" s="31" t="s">
        <v>93</v>
      </c>
      <c r="E12" s="30" t="s">
        <v>24</v>
      </c>
      <c r="F12" s="29">
        <f>PL!F5+PL_A!F5</f>
        <v>168063711</v>
      </c>
      <c r="G12" s="29">
        <f>PL!G5+PL_A!G5</f>
        <v>170880819</v>
      </c>
      <c r="H12" s="29">
        <f>PL!H5+PL_A!H5</f>
        <v>89085937</v>
      </c>
      <c r="I12" s="29">
        <f>IF(D12="Deducted After Applying Growth Rate", G12*(1+I15)-H12, IF(D12="Monthly Revenue × Remaining Months", H12/6*(12-6),""))</f>
        <v>89085937</v>
      </c>
      <c r="J12" s="29">
        <f>(H12+I12)*(1+J15)</f>
        <v>185191845.83560002</v>
      </c>
      <c r="K12" s="29">
        <f>J12*(1+K15)</f>
        <v>192216172.54814434</v>
      </c>
      <c r="L12" s="29">
        <f>K12*(1+L15)</f>
        <v>199456955.76803297</v>
      </c>
      <c r="M12" s="29">
        <f>L12*(1+M15)</f>
        <v>207064244.06102577</v>
      </c>
      <c r="N12" s="20" t="s">
        <v>16</v>
      </c>
      <c r="O12" s="21"/>
    </row>
    <row r="13" spans="1:15" ht="14.25" customHeight="1" x14ac:dyDescent="0.3">
      <c r="A13" s="54"/>
      <c r="B13" s="54"/>
      <c r="C13" s="54"/>
      <c r="D13" s="54"/>
      <c r="E13" s="53" t="s">
        <v>16</v>
      </c>
      <c r="F13" s="55">
        <v>0</v>
      </c>
      <c r="G13" s="55">
        <f>IFERROR(G12/F12-1,0)</f>
        <v>1.6762143256493944E-2</v>
      </c>
      <c r="H13" s="55"/>
      <c r="I13" s="55">
        <f>IFERROR((H12+I12)/G12-1,0)</f>
        <v>4.2667486278843203E-2</v>
      </c>
      <c r="J13" s="55">
        <f>IFERROR(J12/(H12+I12)-1,0)</f>
        <v>3.9400000000000102E-2</v>
      </c>
      <c r="K13" s="55">
        <f>IFERROR(K12/J12-1,0)</f>
        <v>3.7930000000000019E-2</v>
      </c>
      <c r="L13" s="55">
        <f>IFERROR(L12/K12-1,0)</f>
        <v>3.7670000000000092E-2</v>
      </c>
      <c r="M13" s="55">
        <f>IFERROR(M12/L12-1,0)</f>
        <v>3.8140000000000063E-2</v>
      </c>
    </row>
    <row r="14" spans="1:15" ht="14.25" customHeight="1" x14ac:dyDescent="0.3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5" ht="14.25" customHeight="1" x14ac:dyDescent="0.3">
      <c r="A15" s="33"/>
      <c r="B15" s="33"/>
      <c r="C15" s="33"/>
      <c r="D15" s="33"/>
      <c r="E15" s="33"/>
      <c r="F15" s="33"/>
      <c r="G15" s="56" t="s">
        <v>16</v>
      </c>
      <c r="H15" s="57">
        <v>2</v>
      </c>
      <c r="I15" s="58">
        <f>CHOOSE($H$15,I16,I17,I18,I19)</f>
        <v>4.3709999999999999E-2</v>
      </c>
      <c r="J15" s="58">
        <f>CHOOSE($H$15,J16,J17,J18,J19)</f>
        <v>3.9399999999999998E-2</v>
      </c>
      <c r="K15" s="58">
        <f>CHOOSE($H$15,K16,K17,K18,K19)</f>
        <v>3.7929999999999998E-2</v>
      </c>
      <c r="L15" s="58">
        <f>CHOOSE($H$15,L16,L17,L18,L19)</f>
        <v>3.7670000000000002E-2</v>
      </c>
      <c r="M15" s="58">
        <f>CHOOSE($H$15,M16,M17,M18,M19)</f>
        <v>3.814E-2</v>
      </c>
    </row>
    <row r="16" spans="1:15" ht="14.25" customHeight="1" x14ac:dyDescent="0.3">
      <c r="A16" s="33"/>
      <c r="B16" s="33"/>
      <c r="C16" s="33"/>
      <c r="D16" s="33"/>
      <c r="E16" s="33"/>
      <c r="F16" s="33"/>
      <c r="G16" s="33"/>
      <c r="H16" s="59" t="s">
        <v>95</v>
      </c>
      <c r="I16" s="60"/>
      <c r="J16" s="60"/>
      <c r="K16" s="60"/>
      <c r="L16" s="60"/>
      <c r="M16" s="60"/>
    </row>
    <row r="17" spans="1:15" ht="14.25" customHeight="1" x14ac:dyDescent="0.3">
      <c r="A17" s="33"/>
      <c r="B17" s="33"/>
      <c r="C17" s="33"/>
      <c r="D17" s="33"/>
      <c r="E17" s="33"/>
      <c r="F17" s="33"/>
      <c r="G17" s="33"/>
      <c r="H17" s="59" t="s">
        <v>96</v>
      </c>
      <c r="I17" s="61">
        <f>Data!D$8</f>
        <v>4.3709999999999999E-2</v>
      </c>
      <c r="J17" s="61">
        <f>Data!E$8</f>
        <v>3.9399999999999998E-2</v>
      </c>
      <c r="K17" s="61">
        <f>Data!F$8</f>
        <v>3.7929999999999998E-2</v>
      </c>
      <c r="L17" s="61">
        <f>Data!G$8</f>
        <v>3.7670000000000002E-2</v>
      </c>
      <c r="M17" s="61">
        <f>Data!H$8</f>
        <v>3.814E-2</v>
      </c>
    </row>
    <row r="18" spans="1:15" ht="14.25" customHeight="1" x14ac:dyDescent="0.3">
      <c r="A18" s="33"/>
      <c r="B18" s="33"/>
      <c r="C18" s="33"/>
      <c r="D18" s="33"/>
      <c r="E18" s="33"/>
      <c r="F18" s="33"/>
      <c r="G18" s="33"/>
      <c r="H18" s="59" t="s">
        <v>97</v>
      </c>
      <c r="I18" s="61">
        <f>Data!D$6</f>
        <v>2.198E-2</v>
      </c>
      <c r="J18" s="61">
        <f>Data!E$6</f>
        <v>2.0750000000000001E-2</v>
      </c>
      <c r="K18" s="61">
        <f>Data!F$6</f>
        <v>1.9949999999999999E-2</v>
      </c>
      <c r="L18" s="61">
        <f>Data!G$6</f>
        <v>1.9879999999999998E-2</v>
      </c>
      <c r="M18" s="61">
        <f>Data!H$6</f>
        <v>1.992E-2</v>
      </c>
    </row>
    <row r="19" spans="1:15" ht="14.25" customHeight="1" x14ac:dyDescent="0.3">
      <c r="A19" s="33"/>
      <c r="B19" s="33"/>
      <c r="C19" s="33"/>
      <c r="D19" s="33"/>
      <c r="E19" s="33"/>
      <c r="F19" s="33"/>
      <c r="G19" s="33"/>
      <c r="H19" s="59" t="s">
        <v>98</v>
      </c>
      <c r="I19" s="60"/>
      <c r="J19" s="60"/>
      <c r="K19" s="60"/>
      <c r="L19" s="60"/>
      <c r="M19" s="60"/>
    </row>
    <row r="20" spans="1:15" ht="14.25" customHeight="1" x14ac:dyDescent="0.3">
      <c r="B20" s="5"/>
      <c r="C20" s="5"/>
      <c r="D20" s="5"/>
      <c r="E20" s="5"/>
    </row>
    <row r="21" spans="1:15" ht="14.25" customHeight="1" x14ac:dyDescent="0.3">
      <c r="A21" s="8" t="s">
        <v>99</v>
      </c>
      <c r="F21" s="26" t="s">
        <v>87</v>
      </c>
      <c r="G21" s="26"/>
      <c r="H21" s="26"/>
      <c r="I21" s="27" t="s">
        <v>88</v>
      </c>
      <c r="J21" s="27"/>
      <c r="K21" s="27"/>
      <c r="L21" s="27"/>
      <c r="M21" s="27"/>
    </row>
    <row r="22" spans="1:15" s="4" customFormat="1" ht="14.25" customHeight="1" x14ac:dyDescent="0.3">
      <c r="A22" s="7"/>
      <c r="B22" s="7"/>
      <c r="C22" s="7"/>
      <c r="D22" s="7" t="s">
        <v>92</v>
      </c>
      <c r="E22" s="7" t="s">
        <v>85</v>
      </c>
      <c r="F22" s="16">
        <v>2023</v>
      </c>
      <c r="G22" s="16">
        <v>2024</v>
      </c>
      <c r="H22" s="17" t="s">
        <v>79</v>
      </c>
      <c r="I22" s="17" t="s">
        <v>86</v>
      </c>
      <c r="J22" s="25">
        <v>2026</v>
      </c>
      <c r="K22" s="25">
        <v>2027</v>
      </c>
      <c r="L22" s="25">
        <v>2028</v>
      </c>
      <c r="M22" s="25">
        <v>2029</v>
      </c>
      <c r="N22" s="7" t="s">
        <v>13</v>
      </c>
      <c r="O22" s="7" t="s">
        <v>55</v>
      </c>
    </row>
    <row r="23" spans="1:15" ht="14.25" customHeight="1" x14ac:dyDescent="0.3">
      <c r="A23" s="32" t="s">
        <v>94</v>
      </c>
      <c r="B23" s="32"/>
      <c r="C23" s="32"/>
      <c r="D23" s="35" t="s">
        <v>104</v>
      </c>
      <c r="E23" s="32" t="s">
        <v>100</v>
      </c>
      <c r="F23" s="34"/>
      <c r="G23" s="34"/>
      <c r="H23" s="33">
        <f>IF($D23="Annual Market × Market Share - Accumulated Revenue", 0, IF($D23="Remaining Market × Market Share", G23*(1+I24)/12*6, ""))</f>
        <v>0</v>
      </c>
      <c r="I23" s="33">
        <f>IF($D23="Annual Market × Market Share - Accumulated Revenue", G23*(1+I24), IF($D23="Remaining Market × Market Share", G23*(1+I24)/12*(12-6), ""))</f>
        <v>0</v>
      </c>
      <c r="J23" s="33">
        <f>IF($D23="Annual Market × Market Share - Accumulated Revenue", I23*(1+J24), IF($D23="Remaining Market × Market Share", (H23+I23)*(1+J24), ""))</f>
        <v>0</v>
      </c>
      <c r="K23" s="33">
        <f>J23*(1+K24)</f>
        <v>0</v>
      </c>
      <c r="L23" s="33">
        <f>K23*(1+L24)</f>
        <v>0</v>
      </c>
      <c r="M23" s="33">
        <f>L23*(1+M24)</f>
        <v>0</v>
      </c>
    </row>
    <row r="24" spans="1:15" ht="14.25" customHeight="1" x14ac:dyDescent="0.3">
      <c r="A24" s="54"/>
      <c r="B24" s="54"/>
      <c r="C24" s="54"/>
      <c r="D24" s="54"/>
      <c r="E24" s="53" t="s">
        <v>101</v>
      </c>
      <c r="F24" s="55">
        <v>0</v>
      </c>
      <c r="G24" s="55">
        <f>IFERROR(G23/F23-1,0)</f>
        <v>0</v>
      </c>
      <c r="H24" s="55"/>
      <c r="I24" s="55">
        <f>I29</f>
        <v>4.3709999999999999E-2</v>
      </c>
      <c r="J24" s="55">
        <f>J29</f>
        <v>3.9399999999999998E-2</v>
      </c>
      <c r="K24" s="55">
        <f>K29</f>
        <v>3.7929999999999998E-2</v>
      </c>
      <c r="L24" s="55">
        <f>L29</f>
        <v>3.7670000000000002E-2</v>
      </c>
      <c r="M24" s="55">
        <f>M29</f>
        <v>3.814E-2</v>
      </c>
    </row>
    <row r="25" spans="1:15" ht="14.25" customHeight="1" x14ac:dyDescent="0.3">
      <c r="A25" s="62"/>
      <c r="B25" s="62"/>
      <c r="C25" s="63" t="s">
        <v>102</v>
      </c>
      <c r="D25" s="64" t="s">
        <v>103</v>
      </c>
      <c r="E25" s="62" t="s">
        <v>15</v>
      </c>
      <c r="F25" s="61">
        <f>IFERROR(F26/F23,0)</f>
        <v>0</v>
      </c>
      <c r="G25" s="61">
        <f>IFERROR(G26/G23,0)</f>
        <v>0</v>
      </c>
      <c r="H25" s="61">
        <f>IFERROR(IF($D23="Annual Market × Market Share - Accumulated Revenue", 0, IF($D23="Remaining Market × Market Share", H26/H23, "")),0)</f>
        <v>0</v>
      </c>
      <c r="I25" s="61">
        <f>IF($D25="3-Year Average", IFERROR(($F25*12+$G25*12+$H25*6)/(12+12+6),0), IF($D25="2-Year Average", IFERROR(($G25*12+$H25*6)/(12+6),0), IF($D25="Previous Year", IFERROR($G25,0), IF($D25="Current Year", IFERROR($H25,0), ""))))</f>
        <v>0</v>
      </c>
      <c r="J25" s="61">
        <f>I25</f>
        <v>0</v>
      </c>
      <c r="K25" s="61">
        <f>J25</f>
        <v>0</v>
      </c>
      <c r="L25" s="61">
        <f>K25</f>
        <v>0</v>
      </c>
      <c r="M25" s="61">
        <f>L25</f>
        <v>0</v>
      </c>
    </row>
    <row r="26" spans="1:15" ht="14.25" customHeight="1" x14ac:dyDescent="0.3">
      <c r="A26" s="30"/>
      <c r="B26" s="30"/>
      <c r="C26" s="30"/>
      <c r="D26" s="30"/>
      <c r="E26" s="30" t="s">
        <v>25</v>
      </c>
      <c r="F26" s="29">
        <f>PL!F6+PL_A!F6</f>
        <v>29083587</v>
      </c>
      <c r="G26" s="29">
        <f>PL!G6+PL_A!G6</f>
        <v>31617233</v>
      </c>
      <c r="H26" s="29">
        <f>PL!H6+PL_A!H6</f>
        <v>19292087</v>
      </c>
      <c r="I26" s="29">
        <f>IF($D23="Annual Market × Market Share - Accumulated Revenue", IFERROR((H23+I23)*I25-H26,""), IF($D23="Remaining Market × Market Share", IFERROR(I23*I25,""), ""))</f>
        <v>0</v>
      </c>
      <c r="J26" s="29">
        <f>J23*J25</f>
        <v>0</v>
      </c>
      <c r="K26" s="29">
        <f>K23*K25</f>
        <v>0</v>
      </c>
      <c r="L26" s="29">
        <f>L23*L25</f>
        <v>0</v>
      </c>
      <c r="M26" s="29">
        <f>M23*M25</f>
        <v>0</v>
      </c>
      <c r="N26" s="20" t="s">
        <v>15</v>
      </c>
      <c r="O26" s="21"/>
    </row>
    <row r="27" spans="1:15" ht="14.25" customHeight="1" x14ac:dyDescent="0.3">
      <c r="A27" s="54"/>
      <c r="B27" s="54"/>
      <c r="C27" s="54"/>
      <c r="D27" s="54"/>
      <c r="E27" s="53" t="s">
        <v>16</v>
      </c>
      <c r="F27" s="55">
        <v>0</v>
      </c>
      <c r="G27" s="55">
        <f>IFERROR(G26/F26-1,0)</f>
        <v>8.7116008076995488E-2</v>
      </c>
      <c r="H27" s="55"/>
      <c r="I27" s="55">
        <f>IFERROR((H26+I26)/G26-1,0)</f>
        <v>-0.38982367622112912</v>
      </c>
      <c r="J27" s="55">
        <f>IFERROR(J26/(H26+I26)-1,0)</f>
        <v>-1</v>
      </c>
      <c r="K27" s="55">
        <f>IFERROR(K26/J26-1,0)</f>
        <v>0</v>
      </c>
      <c r="L27" s="55">
        <f>IFERROR(L26/K26-1,0)</f>
        <v>0</v>
      </c>
      <c r="M27" s="55">
        <f>IFERROR(M26/L26-1,0)</f>
        <v>0</v>
      </c>
    </row>
    <row r="28" spans="1:15" ht="14.25" customHeight="1" x14ac:dyDescent="0.3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5" ht="14.25" customHeight="1" x14ac:dyDescent="0.3">
      <c r="A29" s="33"/>
      <c r="B29" s="33"/>
      <c r="C29" s="33"/>
      <c r="D29" s="33"/>
      <c r="E29" s="33"/>
      <c r="F29" s="33"/>
      <c r="G29" s="56" t="s">
        <v>101</v>
      </c>
      <c r="H29" s="57">
        <v>2</v>
      </c>
      <c r="I29" s="58">
        <f>CHOOSE($H$29,I30,I31,I32,I33)</f>
        <v>4.3709999999999999E-2</v>
      </c>
      <c r="J29" s="58">
        <f>CHOOSE($H$29,J30,J31,J32,J33)</f>
        <v>3.9399999999999998E-2</v>
      </c>
      <c r="K29" s="58">
        <f>CHOOSE($H$29,K30,K31,K32,K33)</f>
        <v>3.7929999999999998E-2</v>
      </c>
      <c r="L29" s="58">
        <f>CHOOSE($H$29,L30,L31,L32,L33)</f>
        <v>3.7670000000000002E-2</v>
      </c>
      <c r="M29" s="58">
        <f>CHOOSE($H$29,M30,M31,M32,M33)</f>
        <v>3.814E-2</v>
      </c>
    </row>
    <row r="30" spans="1:15" ht="14.25" customHeight="1" x14ac:dyDescent="0.3">
      <c r="A30" s="33"/>
      <c r="B30" s="33"/>
      <c r="C30" s="33"/>
      <c r="D30" s="33"/>
      <c r="E30" s="33"/>
      <c r="F30" s="33"/>
      <c r="G30" s="33"/>
      <c r="H30" s="59" t="s">
        <v>95</v>
      </c>
      <c r="I30" s="60"/>
      <c r="J30" s="60"/>
      <c r="K30" s="60"/>
      <c r="L30" s="60"/>
      <c r="M30" s="60"/>
    </row>
    <row r="31" spans="1:15" ht="14.25" customHeight="1" x14ac:dyDescent="0.3">
      <c r="A31" s="33"/>
      <c r="B31" s="33"/>
      <c r="C31" s="33"/>
      <c r="D31" s="33"/>
      <c r="E31" s="33"/>
      <c r="F31" s="33"/>
      <c r="G31" s="33"/>
      <c r="H31" s="59" t="s">
        <v>96</v>
      </c>
      <c r="I31" s="61">
        <f>Data!D$8</f>
        <v>4.3709999999999999E-2</v>
      </c>
      <c r="J31" s="61">
        <f>Data!E$8</f>
        <v>3.9399999999999998E-2</v>
      </c>
      <c r="K31" s="61">
        <f>Data!F$8</f>
        <v>3.7929999999999998E-2</v>
      </c>
      <c r="L31" s="61">
        <f>Data!G$8</f>
        <v>3.7670000000000002E-2</v>
      </c>
      <c r="M31" s="61">
        <f>Data!H$8</f>
        <v>3.814E-2</v>
      </c>
    </row>
    <row r="32" spans="1:15" ht="14.25" customHeight="1" x14ac:dyDescent="0.3">
      <c r="A32" s="33"/>
      <c r="B32" s="33"/>
      <c r="C32" s="33"/>
      <c r="D32" s="33"/>
      <c r="E32" s="33"/>
      <c r="F32" s="33"/>
      <c r="G32" s="33"/>
      <c r="H32" s="59" t="s">
        <v>97</v>
      </c>
      <c r="I32" s="61">
        <f>Data!D$6</f>
        <v>2.198E-2</v>
      </c>
      <c r="J32" s="61">
        <f>Data!E$6</f>
        <v>2.0750000000000001E-2</v>
      </c>
      <c r="K32" s="61">
        <f>Data!F$6</f>
        <v>1.9949999999999999E-2</v>
      </c>
      <c r="L32" s="61">
        <f>Data!G$6</f>
        <v>1.9879999999999998E-2</v>
      </c>
      <c r="M32" s="61">
        <f>Data!H$6</f>
        <v>1.992E-2</v>
      </c>
    </row>
    <row r="33" spans="1:13" ht="14.25" customHeight="1" x14ac:dyDescent="0.3">
      <c r="A33" s="33"/>
      <c r="B33" s="33"/>
      <c r="C33" s="33"/>
      <c r="D33" s="33"/>
      <c r="E33" s="33"/>
      <c r="F33" s="33"/>
      <c r="G33" s="33"/>
      <c r="H33" s="59" t="s">
        <v>98</v>
      </c>
      <c r="I33" s="60"/>
      <c r="J33" s="60"/>
      <c r="K33" s="60"/>
      <c r="L33" s="60"/>
      <c r="M33" s="60"/>
    </row>
  </sheetData>
  <sheetProtection formatCells="0" formatColumns="0" formatRows="0" insertRows="0" deleteRows="0"/>
  <phoneticPr fontId="1" type="noConversion"/>
  <dataValidations count="3">
    <dataValidation type="list" allowBlank="1" showInputMessage="1" showErrorMessage="1" sqref="D12" xr:uid="{27D98A5D-1FCA-4E06-9A0A-DFEEAF20B745}">
      <formula1>"Deducted After Applying Growth Rate, Monthly Revenue × Remaining Months"</formula1>
    </dataValidation>
    <dataValidation type="list" allowBlank="1" showInputMessage="1" showErrorMessage="1" sqref="D23" xr:uid="{049574F1-2E15-4F88-8D1B-FC093433F1BF}">
      <formula1>"Annual Market × Market Share - Accumulated Revenue, Remaining Market × Market Share"</formula1>
    </dataValidation>
    <dataValidation type="list" allowBlank="1" showInputMessage="1" showErrorMessage="1" sqref="D25" xr:uid="{4BED0D23-6748-4BF3-8541-2C482FB4087E}">
      <formula1>"3-Year Average,2-Year Average,Previous Year,Current Year,Internal Analysis"</formula1>
    </dataValidation>
  </dataValidations>
  <pageMargins left="0.25" right="0.25" top="0.75" bottom="0.75" header="0.3" footer="0.3"/>
  <pageSetup paperSize="9" scale="38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5" stopIfTrue="1" id="{DD9D0291-708D-41EA-862A-8FF38BFA3820}">
            <xm:f>Report_Est_PL!$B$3="M USD"</xm:f>
            <x14:dxf>
              <numFmt numFmtId="183" formatCode="#,##0,,_);\(#,##0,,\);&quot; - &quot;;@_)"/>
            </x14:dxf>
          </x14:cfRule>
          <xm:sqref>F5</xm:sqref>
        </x14:conditionalFormatting>
        <x14:conditionalFormatting xmlns:xm="http://schemas.microsoft.com/office/excel/2006/main">
          <x14:cfRule type="expression" priority="174" stopIfTrue="1" id="{FC5744C2-C570-4DE9-994F-391EE12C8D2A}">
            <xm:f>Report_Est_PL!$B$3="M USD"</xm:f>
            <x14:dxf>
              <numFmt numFmtId="183" formatCode="#,##0,,_);\(#,##0,,\);&quot; - &quot;;@_)"/>
            </x14:dxf>
          </x14:cfRule>
          <xm:sqref>G5</xm:sqref>
        </x14:conditionalFormatting>
        <x14:conditionalFormatting xmlns:xm="http://schemas.microsoft.com/office/excel/2006/main">
          <x14:cfRule type="expression" priority="173" stopIfTrue="1" id="{C2BDDE18-71B4-4B1C-BBF1-45D0BA14D5A3}">
            <xm:f>Report_Est_PL!$B$3="M USD"</xm:f>
            <x14:dxf>
              <numFmt numFmtId="183" formatCode="#,##0,,_);\(#,##0,,\);&quot; - &quot;;@_)"/>
            </x14:dxf>
          </x14:cfRule>
          <xm:sqref>H5</xm:sqref>
        </x14:conditionalFormatting>
        <x14:conditionalFormatting xmlns:xm="http://schemas.microsoft.com/office/excel/2006/main">
          <x14:cfRule type="expression" priority="172" stopIfTrue="1" id="{19C20783-9E0D-45FF-A77F-2DB64D174CF2}">
            <xm:f>Report_Est_PL!$B$3="M USD"</xm:f>
            <x14:dxf>
              <numFmt numFmtId="183" formatCode="#,##0,,_);\(#,##0,,\);&quot; - &quot;;@_)"/>
            </x14:dxf>
          </x14:cfRule>
          <xm:sqref>I5</xm:sqref>
        </x14:conditionalFormatting>
        <x14:conditionalFormatting xmlns:xm="http://schemas.microsoft.com/office/excel/2006/main">
          <x14:cfRule type="expression" priority="171" stopIfTrue="1" id="{0D726F47-F1BC-41E9-9D91-20CA17E3096D}">
            <xm:f>Report_Est_PL!$B$3="M USD"</xm:f>
            <x14:dxf>
              <numFmt numFmtId="183" formatCode="#,##0,,_);\(#,##0,,\);&quot; - &quot;;@_)"/>
            </x14:dxf>
          </x14:cfRule>
          <xm:sqref>J5</xm:sqref>
        </x14:conditionalFormatting>
        <x14:conditionalFormatting xmlns:xm="http://schemas.microsoft.com/office/excel/2006/main">
          <x14:cfRule type="expression" priority="170" stopIfTrue="1" id="{88D7F588-C75C-40D8-8292-9855F233D44E}">
            <xm:f>Report_Est_PL!$B$3="M USD"</xm:f>
            <x14:dxf>
              <numFmt numFmtId="183" formatCode="#,##0,,_);\(#,##0,,\);&quot; - &quot;;@_)"/>
            </x14:dxf>
          </x14:cfRule>
          <xm:sqref>K5</xm:sqref>
        </x14:conditionalFormatting>
        <x14:conditionalFormatting xmlns:xm="http://schemas.microsoft.com/office/excel/2006/main">
          <x14:cfRule type="expression" priority="169" stopIfTrue="1" id="{EBA53709-76B3-47FA-B4E1-CB45D589A7B9}">
            <xm:f>Report_Est_PL!$B$3="M USD"</xm:f>
            <x14:dxf>
              <numFmt numFmtId="183" formatCode="#,##0,,_);\(#,##0,,\);&quot; - &quot;;@_)"/>
            </x14:dxf>
          </x14:cfRule>
          <xm:sqref>L5</xm:sqref>
        </x14:conditionalFormatting>
        <x14:conditionalFormatting xmlns:xm="http://schemas.microsoft.com/office/excel/2006/main">
          <x14:cfRule type="expression" priority="168" stopIfTrue="1" id="{A90C14B9-2963-466F-B1ED-C663D15B3089}">
            <xm:f>Report_Est_PL!$B$3="M USD"</xm:f>
            <x14:dxf>
              <numFmt numFmtId="183" formatCode="#,##0,,_);\(#,##0,,\);&quot; - &quot;;@_)"/>
            </x14:dxf>
          </x14:cfRule>
          <xm:sqref>M5</xm:sqref>
        </x14:conditionalFormatting>
        <x14:conditionalFormatting xmlns:xm="http://schemas.microsoft.com/office/excel/2006/main">
          <x14:cfRule type="expression" priority="167" stopIfTrue="1" id="{2A4ADA4A-DF99-4709-BFA0-AF04C9EE2954}">
            <xm:f>Report_Est_PL!$B$3="M USD"</xm:f>
            <x14:dxf>
              <numFmt numFmtId="183" formatCode="#,##0,,_);\(#,##0,,\);&quot; - &quot;;@_)"/>
            </x14:dxf>
          </x14:cfRule>
          <xm:sqref>N5</xm:sqref>
        </x14:conditionalFormatting>
        <x14:conditionalFormatting xmlns:xm="http://schemas.microsoft.com/office/excel/2006/main">
          <x14:cfRule type="expression" priority="166" stopIfTrue="1" id="{89A3EC22-BC4A-4B72-8E82-D07A038EC5AB}">
            <xm:f>Report_Est_PL!$B$3="M USD"</xm:f>
            <x14:dxf>
              <numFmt numFmtId="183" formatCode="#,##0,,_);\(#,##0,,\);&quot; - &quot;;@_)"/>
            </x14:dxf>
          </x14:cfRule>
          <xm:sqref>O5</xm:sqref>
        </x14:conditionalFormatting>
        <x14:conditionalFormatting xmlns:xm="http://schemas.microsoft.com/office/excel/2006/main">
          <x14:cfRule type="expression" priority="165" stopIfTrue="1" id="{BC8C123E-AC40-4313-8921-0464F0EFC2FA}">
            <xm:f>Report_Est_PL!$B$3="M USD"</xm:f>
            <x14:dxf>
              <numFmt numFmtId="183" formatCode="#,##0,,_);\(#,##0,,\);&quot; - &quot;;@_)"/>
            </x14:dxf>
          </x14:cfRule>
          <xm:sqref>F6</xm:sqref>
        </x14:conditionalFormatting>
        <x14:conditionalFormatting xmlns:xm="http://schemas.microsoft.com/office/excel/2006/main">
          <x14:cfRule type="expression" priority="164" stopIfTrue="1" id="{D8B59D0E-2DF0-40C1-988A-4B2CC71645BA}">
            <xm:f>Report_Est_PL!$B$3="M USD"</xm:f>
            <x14:dxf>
              <numFmt numFmtId="183" formatCode="#,##0,,_);\(#,##0,,\);&quot; - &quot;;@_)"/>
            </x14:dxf>
          </x14:cfRule>
          <xm:sqref>G6</xm:sqref>
        </x14:conditionalFormatting>
        <x14:conditionalFormatting xmlns:xm="http://schemas.microsoft.com/office/excel/2006/main">
          <x14:cfRule type="expression" priority="163" stopIfTrue="1" id="{82E1B92E-ECBB-4F19-9F85-E00078320BC1}">
            <xm:f>Report_Est_PL!$B$3="M USD"</xm:f>
            <x14:dxf>
              <numFmt numFmtId="183" formatCode="#,##0,,_);\(#,##0,,\);&quot; - &quot;;@_)"/>
            </x14:dxf>
          </x14:cfRule>
          <xm:sqref>H6</xm:sqref>
        </x14:conditionalFormatting>
        <x14:conditionalFormatting xmlns:xm="http://schemas.microsoft.com/office/excel/2006/main">
          <x14:cfRule type="expression" priority="162" stopIfTrue="1" id="{416B59F8-2D2D-4E98-9B44-089A4D095503}">
            <xm:f>Report_Est_PL!$B$3="M USD"</xm:f>
            <x14:dxf>
              <numFmt numFmtId="183" formatCode="#,##0,,_);\(#,##0,,\);&quot; - &quot;;@_)"/>
            </x14:dxf>
          </x14:cfRule>
          <xm:sqref>I6</xm:sqref>
        </x14:conditionalFormatting>
        <x14:conditionalFormatting xmlns:xm="http://schemas.microsoft.com/office/excel/2006/main">
          <x14:cfRule type="expression" priority="161" stopIfTrue="1" id="{2408CB28-E001-483E-98E7-B4AF6BFB1FE4}">
            <xm:f>Report_Est_PL!$B$3="M USD"</xm:f>
            <x14:dxf>
              <numFmt numFmtId="183" formatCode="#,##0,,_);\(#,##0,,\);&quot; - &quot;;@_)"/>
            </x14:dxf>
          </x14:cfRule>
          <xm:sqref>J6</xm:sqref>
        </x14:conditionalFormatting>
        <x14:conditionalFormatting xmlns:xm="http://schemas.microsoft.com/office/excel/2006/main">
          <x14:cfRule type="expression" priority="160" stopIfTrue="1" id="{3BDBFCE6-C3D9-4E39-A5E5-6121B322DCE7}">
            <xm:f>Report_Est_PL!$B$3="M USD"</xm:f>
            <x14:dxf>
              <numFmt numFmtId="183" formatCode="#,##0,,_);\(#,##0,,\);&quot; - &quot;;@_)"/>
            </x14:dxf>
          </x14:cfRule>
          <xm:sqref>K6</xm:sqref>
        </x14:conditionalFormatting>
        <x14:conditionalFormatting xmlns:xm="http://schemas.microsoft.com/office/excel/2006/main">
          <x14:cfRule type="expression" priority="159" stopIfTrue="1" id="{9749137B-55DF-4561-80D6-0B6DE9D87E3A}">
            <xm:f>Report_Est_PL!$B$3="M USD"</xm:f>
            <x14:dxf>
              <numFmt numFmtId="183" formatCode="#,##0,,_);\(#,##0,,\);&quot; - &quot;;@_)"/>
            </x14:dxf>
          </x14:cfRule>
          <xm:sqref>L6</xm:sqref>
        </x14:conditionalFormatting>
        <x14:conditionalFormatting xmlns:xm="http://schemas.microsoft.com/office/excel/2006/main">
          <x14:cfRule type="expression" priority="158" stopIfTrue="1" id="{D0D3DA12-D210-443F-8D28-5C8C668FEEB0}">
            <xm:f>Report_Est_PL!$B$3="M USD"</xm:f>
            <x14:dxf>
              <numFmt numFmtId="183" formatCode="#,##0,,_);\(#,##0,,\);&quot; - &quot;;@_)"/>
            </x14:dxf>
          </x14:cfRule>
          <xm:sqref>M6</xm:sqref>
        </x14:conditionalFormatting>
        <x14:conditionalFormatting xmlns:xm="http://schemas.microsoft.com/office/excel/2006/main">
          <x14:cfRule type="expression" priority="157" stopIfTrue="1" id="{CA67F6AE-1DD5-4F00-A2A5-873B36DA70C5}">
            <xm:f>Report_Est_PL!$B$3="M USD"</xm:f>
            <x14:dxf>
              <numFmt numFmtId="183" formatCode="#,##0,,_);\(#,##0,,\);&quot; - &quot;;@_)"/>
            </x14:dxf>
          </x14:cfRule>
          <xm:sqref>N6</xm:sqref>
        </x14:conditionalFormatting>
        <x14:conditionalFormatting xmlns:xm="http://schemas.microsoft.com/office/excel/2006/main">
          <x14:cfRule type="expression" priority="156" stopIfTrue="1" id="{F86A1085-3F93-4BEB-9B91-868A8ACFEE26}">
            <xm:f>Report_Est_PL!$B$3="M USD"</xm:f>
            <x14:dxf>
              <numFmt numFmtId="183" formatCode="#,##0,,_);\(#,##0,,\);&quot; - &quot;;@_)"/>
            </x14:dxf>
          </x14:cfRule>
          <xm:sqref>O6</xm:sqref>
        </x14:conditionalFormatting>
        <x14:conditionalFormatting xmlns:xm="http://schemas.microsoft.com/office/excel/2006/main">
          <x14:cfRule type="expression" priority="155" stopIfTrue="1" id="{80B28E52-1B7A-406A-8D71-DE28A252C44D}">
            <xm:f>Report_Est_PL!$B$3="M USD"</xm:f>
            <x14:dxf>
              <numFmt numFmtId="183" formatCode="#,##0,,_);\(#,##0,,\);&quot; - &quot;;@_)"/>
            </x14:dxf>
          </x14:cfRule>
          <xm:sqref>F7</xm:sqref>
        </x14:conditionalFormatting>
        <x14:conditionalFormatting xmlns:xm="http://schemas.microsoft.com/office/excel/2006/main">
          <x14:cfRule type="expression" priority="154" stopIfTrue="1" id="{E29445E5-EB63-4EEE-9ACA-76364AD2A9F8}">
            <xm:f>Report_Est_PL!$B$3="M USD"</xm:f>
            <x14:dxf>
              <numFmt numFmtId="183" formatCode="#,##0,,_);\(#,##0,,\);&quot; - &quot;;@_)"/>
            </x14:dxf>
          </x14:cfRule>
          <xm:sqref>G7</xm:sqref>
        </x14:conditionalFormatting>
        <x14:conditionalFormatting xmlns:xm="http://schemas.microsoft.com/office/excel/2006/main">
          <x14:cfRule type="expression" priority="153" stopIfTrue="1" id="{0088BCD6-E51D-4ED5-B8CA-09549CC9E58A}">
            <xm:f>Report_Est_PL!$B$3="M USD"</xm:f>
            <x14:dxf>
              <numFmt numFmtId="183" formatCode="#,##0,,_);\(#,##0,,\);&quot; - &quot;;@_)"/>
            </x14:dxf>
          </x14:cfRule>
          <xm:sqref>H7</xm:sqref>
        </x14:conditionalFormatting>
        <x14:conditionalFormatting xmlns:xm="http://schemas.microsoft.com/office/excel/2006/main">
          <x14:cfRule type="expression" priority="152" stopIfTrue="1" id="{42C9B2AE-A5A0-4E07-A221-FEA1AD53B540}">
            <xm:f>Report_Est_PL!$B$3="M USD"</xm:f>
            <x14:dxf>
              <numFmt numFmtId="183" formatCode="#,##0,,_);\(#,##0,,\);&quot; - &quot;;@_)"/>
            </x14:dxf>
          </x14:cfRule>
          <xm:sqref>I7</xm:sqref>
        </x14:conditionalFormatting>
        <x14:conditionalFormatting xmlns:xm="http://schemas.microsoft.com/office/excel/2006/main">
          <x14:cfRule type="expression" priority="151" stopIfTrue="1" id="{5A267ABC-180B-4378-BB3C-789726F8890D}">
            <xm:f>Report_Est_PL!$B$3="M USD"</xm:f>
            <x14:dxf>
              <numFmt numFmtId="183" formatCode="#,##0,,_);\(#,##0,,\);&quot; - &quot;;@_)"/>
            </x14:dxf>
          </x14:cfRule>
          <xm:sqref>J7</xm:sqref>
        </x14:conditionalFormatting>
        <x14:conditionalFormatting xmlns:xm="http://schemas.microsoft.com/office/excel/2006/main">
          <x14:cfRule type="expression" priority="150" stopIfTrue="1" id="{3D03DC20-DFE8-45BF-9A4F-700855C46635}">
            <xm:f>Report_Est_PL!$B$3="M USD"</xm:f>
            <x14:dxf>
              <numFmt numFmtId="183" formatCode="#,##0,,_);\(#,##0,,\);&quot; - &quot;;@_)"/>
            </x14:dxf>
          </x14:cfRule>
          <xm:sqref>K7</xm:sqref>
        </x14:conditionalFormatting>
        <x14:conditionalFormatting xmlns:xm="http://schemas.microsoft.com/office/excel/2006/main">
          <x14:cfRule type="expression" priority="149" stopIfTrue="1" id="{2707BD1D-F805-44FF-88F1-357E0FB421D0}">
            <xm:f>Report_Est_PL!$B$3="M USD"</xm:f>
            <x14:dxf>
              <numFmt numFmtId="183" formatCode="#,##0,,_);\(#,##0,,\);&quot; - &quot;;@_)"/>
            </x14:dxf>
          </x14:cfRule>
          <xm:sqref>L7</xm:sqref>
        </x14:conditionalFormatting>
        <x14:conditionalFormatting xmlns:xm="http://schemas.microsoft.com/office/excel/2006/main">
          <x14:cfRule type="expression" priority="148" stopIfTrue="1" id="{659D0740-09AB-4BBD-8817-450FE375157E}">
            <xm:f>Report_Est_PL!$B$3="M USD"</xm:f>
            <x14:dxf>
              <numFmt numFmtId="183" formatCode="#,##0,,_);\(#,##0,,\);&quot; - &quot;;@_)"/>
            </x14:dxf>
          </x14:cfRule>
          <xm:sqref>M7</xm:sqref>
        </x14:conditionalFormatting>
        <x14:conditionalFormatting xmlns:xm="http://schemas.microsoft.com/office/excel/2006/main">
          <x14:cfRule type="expression" priority="147" stopIfTrue="1" id="{D83238BE-42FE-4783-BB0A-8B3EA49C1611}">
            <xm:f>Report_Est_PL!$B$3="M USD"</xm:f>
            <x14:dxf>
              <numFmt numFmtId="183" formatCode="#,##0,,_);\(#,##0,,\);&quot; - &quot;;@_)"/>
            </x14:dxf>
          </x14:cfRule>
          <xm:sqref>A12</xm:sqref>
        </x14:conditionalFormatting>
        <x14:conditionalFormatting xmlns:xm="http://schemas.microsoft.com/office/excel/2006/main">
          <x14:cfRule type="expression" priority="146" stopIfTrue="1" id="{712714FB-78C6-4BA6-8D9F-53629F161849}">
            <xm:f>Report_Est_PL!$B$3="M USD"</xm:f>
            <x14:dxf>
              <numFmt numFmtId="183" formatCode="#,##0,,_);\(#,##0,,\);&quot; - &quot;;@_)"/>
            </x14:dxf>
          </x14:cfRule>
          <xm:sqref>B12</xm:sqref>
        </x14:conditionalFormatting>
        <x14:conditionalFormatting xmlns:xm="http://schemas.microsoft.com/office/excel/2006/main">
          <x14:cfRule type="expression" priority="145" stopIfTrue="1" id="{BC2E40CA-5168-454A-8AB3-72FB594300C2}">
            <xm:f>Report_Est_PL!$B$3="M USD"</xm:f>
            <x14:dxf>
              <numFmt numFmtId="183" formatCode="#,##0,,_);\(#,##0,,\);&quot; - &quot;;@_)"/>
            </x14:dxf>
          </x14:cfRule>
          <xm:sqref>C12</xm:sqref>
        </x14:conditionalFormatting>
        <x14:conditionalFormatting xmlns:xm="http://schemas.microsoft.com/office/excel/2006/main">
          <x14:cfRule type="expression" priority="144" stopIfTrue="1" id="{CB7ED2DE-0E53-4DE7-B259-38C66181280D}">
            <xm:f>Report_Est_PL!$B$3="M USD"</xm:f>
            <x14:dxf>
              <numFmt numFmtId="183" formatCode="#,##0,,_);\(#,##0,,\);&quot; - &quot;;@_)"/>
            </x14:dxf>
          </x14:cfRule>
          <xm:sqref>D12</xm:sqref>
        </x14:conditionalFormatting>
        <x14:conditionalFormatting xmlns:xm="http://schemas.microsoft.com/office/excel/2006/main">
          <x14:cfRule type="expression" priority="143" stopIfTrue="1" id="{F2E41BD7-9C2F-4A69-88FC-1F57C8989D44}">
            <xm:f>Report_Est_PL!$B$3="M USD"</xm:f>
            <x14:dxf>
              <numFmt numFmtId="183" formatCode="#,##0,,_);\(#,##0,,\);&quot; - &quot;;@_)"/>
            </x14:dxf>
          </x14:cfRule>
          <xm:sqref>E12</xm:sqref>
        </x14:conditionalFormatting>
        <x14:conditionalFormatting xmlns:xm="http://schemas.microsoft.com/office/excel/2006/main">
          <x14:cfRule type="expression" priority="142" stopIfTrue="1" id="{369ECDB7-4627-427B-A8F8-BD251C863B29}">
            <xm:f>Report_Est_PL!$B$3="M USD"</xm:f>
            <x14:dxf>
              <numFmt numFmtId="183" formatCode="#,##0,,_);\(#,##0,,\);&quot; - &quot;;@_)"/>
            </x14:dxf>
          </x14:cfRule>
          <xm:sqref>F12</xm:sqref>
        </x14:conditionalFormatting>
        <x14:conditionalFormatting xmlns:xm="http://schemas.microsoft.com/office/excel/2006/main">
          <x14:cfRule type="expression" priority="141" stopIfTrue="1" id="{A055A0E1-FFAC-43BD-8392-7789814879D2}">
            <xm:f>Report_Est_PL!$B$3="M USD"</xm:f>
            <x14:dxf>
              <numFmt numFmtId="183" formatCode="#,##0,,_);\(#,##0,,\);&quot; - &quot;;@_)"/>
            </x14:dxf>
          </x14:cfRule>
          <xm:sqref>G12</xm:sqref>
        </x14:conditionalFormatting>
        <x14:conditionalFormatting xmlns:xm="http://schemas.microsoft.com/office/excel/2006/main">
          <x14:cfRule type="expression" priority="140" stopIfTrue="1" id="{CBFA0AEB-50D5-4BBF-A744-C02CEF6A97F6}">
            <xm:f>Report_Est_PL!$B$3="M USD"</xm:f>
            <x14:dxf>
              <numFmt numFmtId="183" formatCode="#,##0,,_);\(#,##0,,\);&quot; - &quot;;@_)"/>
            </x14:dxf>
          </x14:cfRule>
          <xm:sqref>H12</xm:sqref>
        </x14:conditionalFormatting>
        <x14:conditionalFormatting xmlns:xm="http://schemas.microsoft.com/office/excel/2006/main">
          <x14:cfRule type="expression" priority="139" stopIfTrue="1" id="{9B31849E-EC29-4BF2-BE6E-2F4126849B9F}">
            <xm:f>Report_Est_PL!$B$3="M USD"</xm:f>
            <x14:dxf>
              <numFmt numFmtId="183" formatCode="#,##0,,_);\(#,##0,,\);&quot; - &quot;;@_)"/>
            </x14:dxf>
          </x14:cfRule>
          <xm:sqref>I12</xm:sqref>
        </x14:conditionalFormatting>
        <x14:conditionalFormatting xmlns:xm="http://schemas.microsoft.com/office/excel/2006/main">
          <x14:cfRule type="expression" priority="138" stopIfTrue="1" id="{920FF128-418A-48F3-80D6-CAE6AAD0A746}">
            <xm:f>Report_Est_PL!$B$3="M USD"</xm:f>
            <x14:dxf>
              <numFmt numFmtId="183" formatCode="#,##0,,_);\(#,##0,,\);&quot; - &quot;;@_)"/>
            </x14:dxf>
          </x14:cfRule>
          <xm:sqref>J12</xm:sqref>
        </x14:conditionalFormatting>
        <x14:conditionalFormatting xmlns:xm="http://schemas.microsoft.com/office/excel/2006/main">
          <x14:cfRule type="expression" priority="137" stopIfTrue="1" id="{55354A4E-0238-44E4-8489-FD390948167E}">
            <xm:f>Report_Est_PL!$B$3="M USD"</xm:f>
            <x14:dxf>
              <numFmt numFmtId="183" formatCode="#,##0,,_);\(#,##0,,\);&quot; - &quot;;@_)"/>
            </x14:dxf>
          </x14:cfRule>
          <xm:sqref>K12</xm:sqref>
        </x14:conditionalFormatting>
        <x14:conditionalFormatting xmlns:xm="http://schemas.microsoft.com/office/excel/2006/main">
          <x14:cfRule type="expression" priority="136" stopIfTrue="1" id="{232CB5F6-04FE-4D3E-8B29-FBF7413B7E9F}">
            <xm:f>Report_Est_PL!$B$3="M USD"</xm:f>
            <x14:dxf>
              <numFmt numFmtId="183" formatCode="#,##0,,_);\(#,##0,,\);&quot; - &quot;;@_)"/>
            </x14:dxf>
          </x14:cfRule>
          <xm:sqref>L12</xm:sqref>
        </x14:conditionalFormatting>
        <x14:conditionalFormatting xmlns:xm="http://schemas.microsoft.com/office/excel/2006/main">
          <x14:cfRule type="expression" priority="135" stopIfTrue="1" id="{8C9EF28C-3BC8-4D12-BD9A-901A94252D5F}">
            <xm:f>Report_Est_PL!$B$3="M USD"</xm:f>
            <x14:dxf>
              <numFmt numFmtId="183" formatCode="#,##0,,_);\(#,##0,,\);&quot; - &quot;;@_)"/>
            </x14:dxf>
          </x14:cfRule>
          <xm:sqref>M12</xm:sqref>
        </x14:conditionalFormatting>
        <x14:conditionalFormatting xmlns:xm="http://schemas.microsoft.com/office/excel/2006/main">
          <x14:cfRule type="expression" priority="134" stopIfTrue="1" id="{04C282A3-F538-4AAE-A9D8-DE9EEF5044D9}">
            <xm:f>Report_Est_PL!$B$3="M USD"</xm:f>
            <x14:dxf>
              <numFmt numFmtId="183" formatCode="#,##0,,_);\(#,##0,,\);&quot; - &quot;;@_)"/>
            </x14:dxf>
          </x14:cfRule>
          <xm:sqref>N12</xm:sqref>
        </x14:conditionalFormatting>
        <x14:conditionalFormatting xmlns:xm="http://schemas.microsoft.com/office/excel/2006/main">
          <x14:cfRule type="expression" priority="133" stopIfTrue="1" id="{E30E53C8-A70E-4F53-972D-796130129D4E}">
            <xm:f>Report_Est_PL!$B$3="M USD"</xm:f>
            <x14:dxf>
              <numFmt numFmtId="183" formatCode="#,##0,,_);\(#,##0,,\);&quot; - &quot;;@_)"/>
            </x14:dxf>
          </x14:cfRule>
          <xm:sqref>O12</xm:sqref>
        </x14:conditionalFormatting>
        <x14:conditionalFormatting xmlns:xm="http://schemas.microsoft.com/office/excel/2006/main">
          <x14:cfRule type="expression" priority="132" stopIfTrue="1" id="{E2E40004-B36C-4661-992F-FAE916D959B1}">
            <xm:f>Report_Est_PL!$B$3="M USD"</xm:f>
            <x14:dxf>
              <numFmt numFmtId="183" formatCode="#,##0,,_);\(#,##0,,\);&quot; - &quot;;@_)"/>
            </x14:dxf>
          </x14:cfRule>
          <xm:sqref>A14</xm:sqref>
        </x14:conditionalFormatting>
        <x14:conditionalFormatting xmlns:xm="http://schemas.microsoft.com/office/excel/2006/main">
          <x14:cfRule type="expression" priority="131" stopIfTrue="1" id="{6593978D-72AE-4AA0-9731-403E92A70C28}">
            <xm:f>Report_Est_PL!$B$3="M USD"</xm:f>
            <x14:dxf>
              <numFmt numFmtId="183" formatCode="#,##0,,_);\(#,##0,,\);&quot; - &quot;;@_)"/>
            </x14:dxf>
          </x14:cfRule>
          <xm:sqref>B14</xm:sqref>
        </x14:conditionalFormatting>
        <x14:conditionalFormatting xmlns:xm="http://schemas.microsoft.com/office/excel/2006/main">
          <x14:cfRule type="expression" priority="130" stopIfTrue="1" id="{E87C5313-AB5C-42D4-A6C9-9C0B45FC9F1E}">
            <xm:f>Report_Est_PL!$B$3="M USD"</xm:f>
            <x14:dxf>
              <numFmt numFmtId="183" formatCode="#,##0,,_);\(#,##0,,\);&quot; - &quot;;@_)"/>
            </x14:dxf>
          </x14:cfRule>
          <xm:sqref>C14</xm:sqref>
        </x14:conditionalFormatting>
        <x14:conditionalFormatting xmlns:xm="http://schemas.microsoft.com/office/excel/2006/main">
          <x14:cfRule type="expression" priority="129" stopIfTrue="1" id="{C56795E5-7AC5-4D5D-806D-205C3895F105}">
            <xm:f>Report_Est_PL!$B$3="M USD"</xm:f>
            <x14:dxf>
              <numFmt numFmtId="183" formatCode="#,##0,,_);\(#,##0,,\);&quot; - &quot;;@_)"/>
            </x14:dxf>
          </x14:cfRule>
          <xm:sqref>D14</xm:sqref>
        </x14:conditionalFormatting>
        <x14:conditionalFormatting xmlns:xm="http://schemas.microsoft.com/office/excel/2006/main">
          <x14:cfRule type="expression" priority="128" stopIfTrue="1" id="{1AD28CFA-0693-4198-B598-A5AB91EF03B5}">
            <xm:f>Report_Est_PL!$B$3="M USD"</xm:f>
            <x14:dxf>
              <numFmt numFmtId="183" formatCode="#,##0,,_);\(#,##0,,\);&quot; - &quot;;@_)"/>
            </x14:dxf>
          </x14:cfRule>
          <xm:sqref>E14</xm:sqref>
        </x14:conditionalFormatting>
        <x14:conditionalFormatting xmlns:xm="http://schemas.microsoft.com/office/excel/2006/main">
          <x14:cfRule type="expression" priority="127" stopIfTrue="1" id="{222FDF5E-558B-4676-B605-0BC35A8436E0}">
            <xm:f>Report_Est_PL!$B$3="M USD"</xm:f>
            <x14:dxf>
              <numFmt numFmtId="183" formatCode="#,##0,,_);\(#,##0,,\);&quot; - &quot;;@_)"/>
            </x14:dxf>
          </x14:cfRule>
          <xm:sqref>F14</xm:sqref>
        </x14:conditionalFormatting>
        <x14:conditionalFormatting xmlns:xm="http://schemas.microsoft.com/office/excel/2006/main">
          <x14:cfRule type="expression" priority="126" stopIfTrue="1" id="{5314089F-77F4-4799-B206-2AB2578EB8C2}">
            <xm:f>Report_Est_PL!$B$3="M USD"</xm:f>
            <x14:dxf>
              <numFmt numFmtId="183" formatCode="#,##0,,_);\(#,##0,,\);&quot; - &quot;;@_)"/>
            </x14:dxf>
          </x14:cfRule>
          <xm:sqref>G14</xm:sqref>
        </x14:conditionalFormatting>
        <x14:conditionalFormatting xmlns:xm="http://schemas.microsoft.com/office/excel/2006/main">
          <x14:cfRule type="expression" priority="125" stopIfTrue="1" id="{BD4F85D4-ACFD-4D6B-B310-BF53D0AAA0E7}">
            <xm:f>Report_Est_PL!$B$3="M USD"</xm:f>
            <x14:dxf>
              <numFmt numFmtId="183" formatCode="#,##0,,_);\(#,##0,,\);&quot; - &quot;;@_)"/>
            </x14:dxf>
          </x14:cfRule>
          <xm:sqref>H14</xm:sqref>
        </x14:conditionalFormatting>
        <x14:conditionalFormatting xmlns:xm="http://schemas.microsoft.com/office/excel/2006/main">
          <x14:cfRule type="expression" priority="124" stopIfTrue="1" id="{769C9AEF-8E90-415D-92A6-333C4D860159}">
            <xm:f>Report_Est_PL!$B$3="M USD"</xm:f>
            <x14:dxf>
              <numFmt numFmtId="183" formatCode="#,##0,,_);\(#,##0,,\);&quot; - &quot;;@_)"/>
            </x14:dxf>
          </x14:cfRule>
          <xm:sqref>I14</xm:sqref>
        </x14:conditionalFormatting>
        <x14:conditionalFormatting xmlns:xm="http://schemas.microsoft.com/office/excel/2006/main">
          <x14:cfRule type="expression" priority="123" stopIfTrue="1" id="{CE3125D4-12A3-4CE4-B145-9544F1C8AE08}">
            <xm:f>Report_Est_PL!$B$3="M USD"</xm:f>
            <x14:dxf>
              <numFmt numFmtId="183" formatCode="#,##0,,_);\(#,##0,,\);&quot; - &quot;;@_)"/>
            </x14:dxf>
          </x14:cfRule>
          <xm:sqref>J14</xm:sqref>
        </x14:conditionalFormatting>
        <x14:conditionalFormatting xmlns:xm="http://schemas.microsoft.com/office/excel/2006/main">
          <x14:cfRule type="expression" priority="122" stopIfTrue="1" id="{0336D253-761F-43E7-AFBC-4942278D72B7}">
            <xm:f>Report_Est_PL!$B$3="M USD"</xm:f>
            <x14:dxf>
              <numFmt numFmtId="183" formatCode="#,##0,,_);\(#,##0,,\);&quot; - &quot;;@_)"/>
            </x14:dxf>
          </x14:cfRule>
          <xm:sqref>K14</xm:sqref>
        </x14:conditionalFormatting>
        <x14:conditionalFormatting xmlns:xm="http://schemas.microsoft.com/office/excel/2006/main">
          <x14:cfRule type="expression" priority="121" stopIfTrue="1" id="{D0A3EC42-C5D3-424F-991A-A8A71AD8B9A9}">
            <xm:f>Report_Est_PL!$B$3="M USD"</xm:f>
            <x14:dxf>
              <numFmt numFmtId="183" formatCode="#,##0,,_);\(#,##0,,\);&quot; - &quot;;@_)"/>
            </x14:dxf>
          </x14:cfRule>
          <xm:sqref>L14</xm:sqref>
        </x14:conditionalFormatting>
        <x14:conditionalFormatting xmlns:xm="http://schemas.microsoft.com/office/excel/2006/main">
          <x14:cfRule type="expression" priority="120" stopIfTrue="1" id="{B68F12BB-E02A-4436-BAAD-24998343E279}">
            <xm:f>Report_Est_PL!$B$3="M USD"</xm:f>
            <x14:dxf>
              <numFmt numFmtId="183" formatCode="#,##0,,_);\(#,##0,,\);&quot; - &quot;;@_)"/>
            </x14:dxf>
          </x14:cfRule>
          <xm:sqref>M14</xm:sqref>
        </x14:conditionalFormatting>
        <x14:conditionalFormatting xmlns:xm="http://schemas.microsoft.com/office/excel/2006/main">
          <x14:cfRule type="expression" priority="119" stopIfTrue="1" id="{0AD5B087-35C6-4162-8B5E-658E46ECD3B5}">
            <xm:f>Report_Est_PL!$B$3="M USD"</xm:f>
            <x14:dxf>
              <numFmt numFmtId="183" formatCode="#,##0,,_);\(#,##0,,\);&quot; - &quot;;@_)"/>
            </x14:dxf>
          </x14:cfRule>
          <xm:sqref>A15</xm:sqref>
        </x14:conditionalFormatting>
        <x14:conditionalFormatting xmlns:xm="http://schemas.microsoft.com/office/excel/2006/main">
          <x14:cfRule type="expression" priority="118" stopIfTrue="1" id="{99DE4323-A192-45E3-BEE0-F8A9329B0F7F}">
            <xm:f>Report_Est_PL!$B$3="M USD"</xm:f>
            <x14:dxf>
              <numFmt numFmtId="183" formatCode="#,##0,,_);\(#,##0,,\);&quot; - &quot;;@_)"/>
            </x14:dxf>
          </x14:cfRule>
          <xm:sqref>B15</xm:sqref>
        </x14:conditionalFormatting>
        <x14:conditionalFormatting xmlns:xm="http://schemas.microsoft.com/office/excel/2006/main">
          <x14:cfRule type="expression" priority="117" stopIfTrue="1" id="{471229B2-7C0E-4409-A8AC-AFFBED376189}">
            <xm:f>Report_Est_PL!$B$3="M USD"</xm:f>
            <x14:dxf>
              <numFmt numFmtId="183" formatCode="#,##0,,_);\(#,##0,,\);&quot; - &quot;;@_)"/>
            </x14:dxf>
          </x14:cfRule>
          <xm:sqref>C15</xm:sqref>
        </x14:conditionalFormatting>
        <x14:conditionalFormatting xmlns:xm="http://schemas.microsoft.com/office/excel/2006/main">
          <x14:cfRule type="expression" priority="116" stopIfTrue="1" id="{5B0DC049-33CF-4F9A-B150-6DA1BE97A1B6}">
            <xm:f>Report_Est_PL!$B$3="M USD"</xm:f>
            <x14:dxf>
              <numFmt numFmtId="183" formatCode="#,##0,,_);\(#,##0,,\);&quot; - &quot;;@_)"/>
            </x14:dxf>
          </x14:cfRule>
          <xm:sqref>D15</xm:sqref>
        </x14:conditionalFormatting>
        <x14:conditionalFormatting xmlns:xm="http://schemas.microsoft.com/office/excel/2006/main">
          <x14:cfRule type="expression" priority="115" stopIfTrue="1" id="{6EEE4CB8-AC8D-4D3E-B896-944AB94B3F8E}">
            <xm:f>Report_Est_PL!$B$3="M USD"</xm:f>
            <x14:dxf>
              <numFmt numFmtId="183" formatCode="#,##0,,_);\(#,##0,,\);&quot; - &quot;;@_)"/>
            </x14:dxf>
          </x14:cfRule>
          <xm:sqref>E15</xm:sqref>
        </x14:conditionalFormatting>
        <x14:conditionalFormatting xmlns:xm="http://schemas.microsoft.com/office/excel/2006/main">
          <x14:cfRule type="expression" priority="114" stopIfTrue="1" id="{F01CEE14-797E-471C-8061-0A802350495F}">
            <xm:f>Report_Est_PL!$B$3="M USD"</xm:f>
            <x14:dxf>
              <numFmt numFmtId="183" formatCode="#,##0,,_);\(#,##0,,\);&quot; - &quot;;@_)"/>
            </x14:dxf>
          </x14:cfRule>
          <xm:sqref>F15</xm:sqref>
        </x14:conditionalFormatting>
        <x14:conditionalFormatting xmlns:xm="http://schemas.microsoft.com/office/excel/2006/main">
          <x14:cfRule type="expression" priority="113" stopIfTrue="1" id="{53DDB36F-E76C-4ED3-B863-3F425B7842F3}">
            <xm:f>Report_Est_PL!$B$3="M USD"</xm:f>
            <x14:dxf>
              <numFmt numFmtId="183" formatCode="#,##0,,_);\(#,##0,,\);&quot; - &quot;;@_)"/>
            </x14:dxf>
          </x14:cfRule>
          <xm:sqref>G15</xm:sqref>
        </x14:conditionalFormatting>
        <x14:conditionalFormatting xmlns:xm="http://schemas.microsoft.com/office/excel/2006/main">
          <x14:cfRule type="expression" priority="112" stopIfTrue="1" id="{2F735C2D-06DC-4E82-A9B7-BEFAB6AC50E2}">
            <xm:f>Report_Est_PL!$B$3="M USD"</xm:f>
            <x14:dxf>
              <numFmt numFmtId="183" formatCode="#,##0,,_);\(#,##0,,\);&quot; - &quot;;@_)"/>
            </x14:dxf>
          </x14:cfRule>
          <xm:sqref>A16</xm:sqref>
        </x14:conditionalFormatting>
        <x14:conditionalFormatting xmlns:xm="http://schemas.microsoft.com/office/excel/2006/main">
          <x14:cfRule type="expression" priority="111" stopIfTrue="1" id="{300556C2-BEA0-42F9-926D-D8975F2716B8}">
            <xm:f>Report_Est_PL!$B$3="M USD"</xm:f>
            <x14:dxf>
              <numFmt numFmtId="183" formatCode="#,##0,,_);\(#,##0,,\);&quot; - &quot;;@_)"/>
            </x14:dxf>
          </x14:cfRule>
          <xm:sqref>B16</xm:sqref>
        </x14:conditionalFormatting>
        <x14:conditionalFormatting xmlns:xm="http://schemas.microsoft.com/office/excel/2006/main">
          <x14:cfRule type="expression" priority="110" stopIfTrue="1" id="{CC1C9650-CD4C-4605-B67E-73953E948C9C}">
            <xm:f>Report_Est_PL!$B$3="M USD"</xm:f>
            <x14:dxf>
              <numFmt numFmtId="183" formatCode="#,##0,,_);\(#,##0,,\);&quot; - &quot;;@_)"/>
            </x14:dxf>
          </x14:cfRule>
          <xm:sqref>C16</xm:sqref>
        </x14:conditionalFormatting>
        <x14:conditionalFormatting xmlns:xm="http://schemas.microsoft.com/office/excel/2006/main">
          <x14:cfRule type="expression" priority="109" stopIfTrue="1" id="{4C51537F-2B4B-4B3F-9BC0-06D8C1143447}">
            <xm:f>Report_Est_PL!$B$3="M USD"</xm:f>
            <x14:dxf>
              <numFmt numFmtId="183" formatCode="#,##0,,_);\(#,##0,,\);&quot; - &quot;;@_)"/>
            </x14:dxf>
          </x14:cfRule>
          <xm:sqref>D16</xm:sqref>
        </x14:conditionalFormatting>
        <x14:conditionalFormatting xmlns:xm="http://schemas.microsoft.com/office/excel/2006/main">
          <x14:cfRule type="expression" priority="108" stopIfTrue="1" id="{F3528B04-C19A-420A-900C-204D739724C7}">
            <xm:f>Report_Est_PL!$B$3="M USD"</xm:f>
            <x14:dxf>
              <numFmt numFmtId="183" formatCode="#,##0,,_);\(#,##0,,\);&quot; - &quot;;@_)"/>
            </x14:dxf>
          </x14:cfRule>
          <xm:sqref>E16</xm:sqref>
        </x14:conditionalFormatting>
        <x14:conditionalFormatting xmlns:xm="http://schemas.microsoft.com/office/excel/2006/main">
          <x14:cfRule type="expression" priority="107" stopIfTrue="1" id="{1B713324-D8A2-4C86-9847-8FF8E8149B81}">
            <xm:f>Report_Est_PL!$B$3="M USD"</xm:f>
            <x14:dxf>
              <numFmt numFmtId="183" formatCode="#,##0,,_);\(#,##0,,\);&quot; - &quot;;@_)"/>
            </x14:dxf>
          </x14:cfRule>
          <xm:sqref>F16</xm:sqref>
        </x14:conditionalFormatting>
        <x14:conditionalFormatting xmlns:xm="http://schemas.microsoft.com/office/excel/2006/main">
          <x14:cfRule type="expression" priority="106" stopIfTrue="1" id="{9E6A0DA5-536E-4BAD-8DB7-758906EF5566}">
            <xm:f>Report_Est_PL!$B$3="M USD"</xm:f>
            <x14:dxf>
              <numFmt numFmtId="183" formatCode="#,##0,,_);\(#,##0,,\);&quot; - &quot;;@_)"/>
            </x14:dxf>
          </x14:cfRule>
          <xm:sqref>G16</xm:sqref>
        </x14:conditionalFormatting>
        <x14:conditionalFormatting xmlns:xm="http://schemas.microsoft.com/office/excel/2006/main">
          <x14:cfRule type="expression" priority="105" stopIfTrue="1" id="{A54E658E-C3B8-4A7E-BA76-5F95AB318C01}">
            <xm:f>Report_Est_PL!$B$3="M USD"</xm:f>
            <x14:dxf>
              <numFmt numFmtId="183" formatCode="#,##0,,_);\(#,##0,,\);&quot; - &quot;;@_)"/>
            </x14:dxf>
          </x14:cfRule>
          <xm:sqref>H16</xm:sqref>
        </x14:conditionalFormatting>
        <x14:conditionalFormatting xmlns:xm="http://schemas.microsoft.com/office/excel/2006/main">
          <x14:cfRule type="expression" priority="104" stopIfTrue="1" id="{F35B075B-70CD-4A2A-A76F-87148DE87E8C}">
            <xm:f>Report_Est_PL!$B$3="M USD"</xm:f>
            <x14:dxf>
              <numFmt numFmtId="183" formatCode="#,##0,,_);\(#,##0,,\);&quot; - &quot;;@_)"/>
            </x14:dxf>
          </x14:cfRule>
          <xm:sqref>A17</xm:sqref>
        </x14:conditionalFormatting>
        <x14:conditionalFormatting xmlns:xm="http://schemas.microsoft.com/office/excel/2006/main">
          <x14:cfRule type="expression" priority="103" stopIfTrue="1" id="{E485404E-E11B-41A4-A35D-1B19D6F3B09B}">
            <xm:f>Report_Est_PL!$B$3="M USD"</xm:f>
            <x14:dxf>
              <numFmt numFmtId="183" formatCode="#,##0,,_);\(#,##0,,\);&quot; - &quot;;@_)"/>
            </x14:dxf>
          </x14:cfRule>
          <xm:sqref>B17</xm:sqref>
        </x14:conditionalFormatting>
        <x14:conditionalFormatting xmlns:xm="http://schemas.microsoft.com/office/excel/2006/main">
          <x14:cfRule type="expression" priority="102" stopIfTrue="1" id="{29051EBF-E735-48AB-BB0D-F579DE235C11}">
            <xm:f>Report_Est_PL!$B$3="M USD"</xm:f>
            <x14:dxf>
              <numFmt numFmtId="183" formatCode="#,##0,,_);\(#,##0,,\);&quot; - &quot;;@_)"/>
            </x14:dxf>
          </x14:cfRule>
          <xm:sqref>C17</xm:sqref>
        </x14:conditionalFormatting>
        <x14:conditionalFormatting xmlns:xm="http://schemas.microsoft.com/office/excel/2006/main">
          <x14:cfRule type="expression" priority="101" stopIfTrue="1" id="{1F8766A1-3BA8-423A-9468-4F188CE7C410}">
            <xm:f>Report_Est_PL!$B$3="M USD"</xm:f>
            <x14:dxf>
              <numFmt numFmtId="183" formatCode="#,##0,,_);\(#,##0,,\);&quot; - &quot;;@_)"/>
            </x14:dxf>
          </x14:cfRule>
          <xm:sqref>D17</xm:sqref>
        </x14:conditionalFormatting>
        <x14:conditionalFormatting xmlns:xm="http://schemas.microsoft.com/office/excel/2006/main">
          <x14:cfRule type="expression" priority="100" stopIfTrue="1" id="{6B6D2475-AB00-4B5E-9532-3418CDFAB0DE}">
            <xm:f>Report_Est_PL!$B$3="M USD"</xm:f>
            <x14:dxf>
              <numFmt numFmtId="183" formatCode="#,##0,,_);\(#,##0,,\);&quot; - &quot;;@_)"/>
            </x14:dxf>
          </x14:cfRule>
          <xm:sqref>E17</xm:sqref>
        </x14:conditionalFormatting>
        <x14:conditionalFormatting xmlns:xm="http://schemas.microsoft.com/office/excel/2006/main">
          <x14:cfRule type="expression" priority="99" stopIfTrue="1" id="{2B9FAA6C-887D-4CAA-B6F9-137B17F1BFEE}">
            <xm:f>Report_Est_PL!$B$3="M USD"</xm:f>
            <x14:dxf>
              <numFmt numFmtId="183" formatCode="#,##0,,_);\(#,##0,,\);&quot; - &quot;;@_)"/>
            </x14:dxf>
          </x14:cfRule>
          <xm:sqref>F17</xm:sqref>
        </x14:conditionalFormatting>
        <x14:conditionalFormatting xmlns:xm="http://schemas.microsoft.com/office/excel/2006/main">
          <x14:cfRule type="expression" priority="98" stopIfTrue="1" id="{77E9717C-3B12-4CA6-8C70-EFD9821459CD}">
            <xm:f>Report_Est_PL!$B$3="M USD"</xm:f>
            <x14:dxf>
              <numFmt numFmtId="183" formatCode="#,##0,,_);\(#,##0,,\);&quot; - &quot;;@_)"/>
            </x14:dxf>
          </x14:cfRule>
          <xm:sqref>G17</xm:sqref>
        </x14:conditionalFormatting>
        <x14:conditionalFormatting xmlns:xm="http://schemas.microsoft.com/office/excel/2006/main">
          <x14:cfRule type="expression" priority="97" stopIfTrue="1" id="{BA63D462-3295-4F1F-80C5-3C91BE8E053B}">
            <xm:f>Report_Est_PL!$B$3="M USD"</xm:f>
            <x14:dxf>
              <numFmt numFmtId="183" formatCode="#,##0,,_);\(#,##0,,\);&quot; - &quot;;@_)"/>
            </x14:dxf>
          </x14:cfRule>
          <xm:sqref>H17</xm:sqref>
        </x14:conditionalFormatting>
        <x14:conditionalFormatting xmlns:xm="http://schemas.microsoft.com/office/excel/2006/main">
          <x14:cfRule type="expression" priority="96" stopIfTrue="1" id="{0C15DCD2-9946-4D24-B5B6-FE379CEBF0DA}">
            <xm:f>Report_Est_PL!$B$3="M USD"</xm:f>
            <x14:dxf>
              <numFmt numFmtId="183" formatCode="#,##0,,_);\(#,##0,,\);&quot; - &quot;;@_)"/>
            </x14:dxf>
          </x14:cfRule>
          <xm:sqref>A18</xm:sqref>
        </x14:conditionalFormatting>
        <x14:conditionalFormatting xmlns:xm="http://schemas.microsoft.com/office/excel/2006/main">
          <x14:cfRule type="expression" priority="95" stopIfTrue="1" id="{3C29696B-C23B-41BD-AA36-AD35B05F8E54}">
            <xm:f>Report_Est_PL!$B$3="M USD"</xm:f>
            <x14:dxf>
              <numFmt numFmtId="183" formatCode="#,##0,,_);\(#,##0,,\);&quot; - &quot;;@_)"/>
            </x14:dxf>
          </x14:cfRule>
          <xm:sqref>B18</xm:sqref>
        </x14:conditionalFormatting>
        <x14:conditionalFormatting xmlns:xm="http://schemas.microsoft.com/office/excel/2006/main">
          <x14:cfRule type="expression" priority="94" stopIfTrue="1" id="{8884AED7-2256-4249-8009-DB4D739B5FB7}">
            <xm:f>Report_Est_PL!$B$3="M USD"</xm:f>
            <x14:dxf>
              <numFmt numFmtId="183" formatCode="#,##0,,_);\(#,##0,,\);&quot; - &quot;;@_)"/>
            </x14:dxf>
          </x14:cfRule>
          <xm:sqref>C18</xm:sqref>
        </x14:conditionalFormatting>
        <x14:conditionalFormatting xmlns:xm="http://schemas.microsoft.com/office/excel/2006/main">
          <x14:cfRule type="expression" priority="93" stopIfTrue="1" id="{EC43DA20-C3B7-4E83-B648-6C0DFA1791D8}">
            <xm:f>Report_Est_PL!$B$3="M USD"</xm:f>
            <x14:dxf>
              <numFmt numFmtId="183" formatCode="#,##0,,_);\(#,##0,,\);&quot; - &quot;;@_)"/>
            </x14:dxf>
          </x14:cfRule>
          <xm:sqref>D18</xm:sqref>
        </x14:conditionalFormatting>
        <x14:conditionalFormatting xmlns:xm="http://schemas.microsoft.com/office/excel/2006/main">
          <x14:cfRule type="expression" priority="92" stopIfTrue="1" id="{102FEF26-5E51-4524-A3D0-8A744A7A09CA}">
            <xm:f>Report_Est_PL!$B$3="M USD"</xm:f>
            <x14:dxf>
              <numFmt numFmtId="183" formatCode="#,##0,,_);\(#,##0,,\);&quot; - &quot;;@_)"/>
            </x14:dxf>
          </x14:cfRule>
          <xm:sqref>E18</xm:sqref>
        </x14:conditionalFormatting>
        <x14:conditionalFormatting xmlns:xm="http://schemas.microsoft.com/office/excel/2006/main">
          <x14:cfRule type="expression" priority="91" stopIfTrue="1" id="{FF44AC5A-1A72-493E-A758-8DDE9D020FCF}">
            <xm:f>Report_Est_PL!$B$3="M USD"</xm:f>
            <x14:dxf>
              <numFmt numFmtId="183" formatCode="#,##0,,_);\(#,##0,,\);&quot; - &quot;;@_)"/>
            </x14:dxf>
          </x14:cfRule>
          <xm:sqref>F18</xm:sqref>
        </x14:conditionalFormatting>
        <x14:conditionalFormatting xmlns:xm="http://schemas.microsoft.com/office/excel/2006/main">
          <x14:cfRule type="expression" priority="90" stopIfTrue="1" id="{F896DCFA-133D-4FC7-9414-07C1C95F6924}">
            <xm:f>Report_Est_PL!$B$3="M USD"</xm:f>
            <x14:dxf>
              <numFmt numFmtId="183" formatCode="#,##0,,_);\(#,##0,,\);&quot; - &quot;;@_)"/>
            </x14:dxf>
          </x14:cfRule>
          <xm:sqref>G18</xm:sqref>
        </x14:conditionalFormatting>
        <x14:conditionalFormatting xmlns:xm="http://schemas.microsoft.com/office/excel/2006/main">
          <x14:cfRule type="expression" priority="89" stopIfTrue="1" id="{D83CDCFE-5379-4B29-90EE-0F7DE11A9649}">
            <xm:f>Report_Est_PL!$B$3="M USD"</xm:f>
            <x14:dxf>
              <numFmt numFmtId="183" formatCode="#,##0,,_);\(#,##0,,\);&quot; - &quot;;@_)"/>
            </x14:dxf>
          </x14:cfRule>
          <xm:sqref>H18</xm:sqref>
        </x14:conditionalFormatting>
        <x14:conditionalFormatting xmlns:xm="http://schemas.microsoft.com/office/excel/2006/main">
          <x14:cfRule type="expression" priority="88" stopIfTrue="1" id="{F9CD0EA0-E22C-46CE-8601-C66CD986C4EF}">
            <xm:f>Report_Est_PL!$B$3="M USD"</xm:f>
            <x14:dxf>
              <numFmt numFmtId="183" formatCode="#,##0,,_);\(#,##0,,\);&quot; - &quot;;@_)"/>
            </x14:dxf>
          </x14:cfRule>
          <xm:sqref>A19</xm:sqref>
        </x14:conditionalFormatting>
        <x14:conditionalFormatting xmlns:xm="http://schemas.microsoft.com/office/excel/2006/main">
          <x14:cfRule type="expression" priority="87" stopIfTrue="1" id="{A81DBA8F-5A4B-4051-893F-256B5269C789}">
            <xm:f>Report_Est_PL!$B$3="M USD"</xm:f>
            <x14:dxf>
              <numFmt numFmtId="183" formatCode="#,##0,,_);\(#,##0,,\);&quot; - &quot;;@_)"/>
            </x14:dxf>
          </x14:cfRule>
          <xm:sqref>B19</xm:sqref>
        </x14:conditionalFormatting>
        <x14:conditionalFormatting xmlns:xm="http://schemas.microsoft.com/office/excel/2006/main">
          <x14:cfRule type="expression" priority="86" stopIfTrue="1" id="{DBEF4EFA-65E8-4BD0-A1E2-34AEA9B20513}">
            <xm:f>Report_Est_PL!$B$3="M USD"</xm:f>
            <x14:dxf>
              <numFmt numFmtId="183" formatCode="#,##0,,_);\(#,##0,,\);&quot; - &quot;;@_)"/>
            </x14:dxf>
          </x14:cfRule>
          <xm:sqref>C19</xm:sqref>
        </x14:conditionalFormatting>
        <x14:conditionalFormatting xmlns:xm="http://schemas.microsoft.com/office/excel/2006/main">
          <x14:cfRule type="expression" priority="85" stopIfTrue="1" id="{98EF1B41-819F-46E6-AD41-EC026518E32A}">
            <xm:f>Report_Est_PL!$B$3="M USD"</xm:f>
            <x14:dxf>
              <numFmt numFmtId="183" formatCode="#,##0,,_);\(#,##0,,\);&quot; - &quot;;@_)"/>
            </x14:dxf>
          </x14:cfRule>
          <xm:sqref>D19</xm:sqref>
        </x14:conditionalFormatting>
        <x14:conditionalFormatting xmlns:xm="http://schemas.microsoft.com/office/excel/2006/main">
          <x14:cfRule type="expression" priority="84" stopIfTrue="1" id="{0BA764DC-ED3C-4882-B846-3B2E84B59626}">
            <xm:f>Report_Est_PL!$B$3="M USD"</xm:f>
            <x14:dxf>
              <numFmt numFmtId="183" formatCode="#,##0,,_);\(#,##0,,\);&quot; - &quot;;@_)"/>
            </x14:dxf>
          </x14:cfRule>
          <xm:sqref>E19</xm:sqref>
        </x14:conditionalFormatting>
        <x14:conditionalFormatting xmlns:xm="http://schemas.microsoft.com/office/excel/2006/main">
          <x14:cfRule type="expression" priority="83" stopIfTrue="1" id="{47254202-0BB3-4FA5-95BB-4C456DF5FC80}">
            <xm:f>Report_Est_PL!$B$3="M USD"</xm:f>
            <x14:dxf>
              <numFmt numFmtId="183" formatCode="#,##0,,_);\(#,##0,,\);&quot; - &quot;;@_)"/>
            </x14:dxf>
          </x14:cfRule>
          <xm:sqref>F19</xm:sqref>
        </x14:conditionalFormatting>
        <x14:conditionalFormatting xmlns:xm="http://schemas.microsoft.com/office/excel/2006/main">
          <x14:cfRule type="expression" priority="82" stopIfTrue="1" id="{D89516AD-5B9C-4341-BF64-E0D987C5AB80}">
            <xm:f>Report_Est_PL!$B$3="M USD"</xm:f>
            <x14:dxf>
              <numFmt numFmtId="183" formatCode="#,##0,,_);\(#,##0,,\);&quot; - &quot;;@_)"/>
            </x14:dxf>
          </x14:cfRule>
          <xm:sqref>G19</xm:sqref>
        </x14:conditionalFormatting>
        <x14:conditionalFormatting xmlns:xm="http://schemas.microsoft.com/office/excel/2006/main">
          <x14:cfRule type="expression" priority="81" stopIfTrue="1" id="{BDE3B208-BCD5-4853-BC0B-AA75B4718558}">
            <xm:f>Report_Est_PL!$B$3="M USD"</xm:f>
            <x14:dxf>
              <numFmt numFmtId="183" formatCode="#,##0,,_);\(#,##0,,\);&quot; - &quot;;@_)"/>
            </x14:dxf>
          </x14:cfRule>
          <xm:sqref>H19</xm:sqref>
        </x14:conditionalFormatting>
        <x14:conditionalFormatting xmlns:xm="http://schemas.microsoft.com/office/excel/2006/main">
          <x14:cfRule type="expression" priority="80" stopIfTrue="1" id="{DB74FF39-7768-4698-93B8-F9F6E7835252}">
            <xm:f>Report_Est_PL!$B$3="M USD"</xm:f>
            <x14:dxf>
              <numFmt numFmtId="183" formatCode="#,##0,,_);\(#,##0,,\);&quot; - &quot;;@_)"/>
            </x14:dxf>
          </x14:cfRule>
          <xm:sqref>A23</xm:sqref>
        </x14:conditionalFormatting>
        <x14:conditionalFormatting xmlns:xm="http://schemas.microsoft.com/office/excel/2006/main">
          <x14:cfRule type="expression" priority="79" stopIfTrue="1" id="{BD8005C5-1BCB-4DAE-9EDC-2AE35EC1474F}">
            <xm:f>Report_Est_PL!$B$3="M USD"</xm:f>
            <x14:dxf>
              <numFmt numFmtId="183" formatCode="#,##0,,_);\(#,##0,,\);&quot; - &quot;;@_)"/>
            </x14:dxf>
          </x14:cfRule>
          <xm:sqref>B23</xm:sqref>
        </x14:conditionalFormatting>
        <x14:conditionalFormatting xmlns:xm="http://schemas.microsoft.com/office/excel/2006/main">
          <x14:cfRule type="expression" priority="78" stopIfTrue="1" id="{40D4A9DB-865E-4F5B-836A-9A32162C3163}">
            <xm:f>Report_Est_PL!$B$3="M USD"</xm:f>
            <x14:dxf>
              <numFmt numFmtId="183" formatCode="#,##0,,_);\(#,##0,,\);&quot; - &quot;;@_)"/>
            </x14:dxf>
          </x14:cfRule>
          <xm:sqref>C23</xm:sqref>
        </x14:conditionalFormatting>
        <x14:conditionalFormatting xmlns:xm="http://schemas.microsoft.com/office/excel/2006/main">
          <x14:cfRule type="expression" priority="77" stopIfTrue="1" id="{677736A3-4C0E-4A40-81B0-FD41DA3FBB0A}">
            <xm:f>Report_Est_PL!$B$3="M USD"</xm:f>
            <x14:dxf>
              <numFmt numFmtId="183" formatCode="#,##0,,_);\(#,##0,,\);&quot; - &quot;;@_)"/>
            </x14:dxf>
          </x14:cfRule>
          <xm:sqref>D23</xm:sqref>
        </x14:conditionalFormatting>
        <x14:conditionalFormatting xmlns:xm="http://schemas.microsoft.com/office/excel/2006/main">
          <x14:cfRule type="expression" priority="76" stopIfTrue="1" id="{C691A03D-69A4-40F1-B8E6-681425A58BC4}">
            <xm:f>Report_Est_PL!$B$3="M USD"</xm:f>
            <x14:dxf>
              <numFmt numFmtId="183" formatCode="#,##0,,_);\(#,##0,,\);&quot; - &quot;;@_)"/>
            </x14:dxf>
          </x14:cfRule>
          <xm:sqref>E23</xm:sqref>
        </x14:conditionalFormatting>
        <x14:conditionalFormatting xmlns:xm="http://schemas.microsoft.com/office/excel/2006/main">
          <x14:cfRule type="expression" priority="75" stopIfTrue="1" id="{4EE0640E-8204-49C5-9D25-B8226113448C}">
            <xm:f>Report_Est_PL!$B$3="M USD"</xm:f>
            <x14:dxf>
              <numFmt numFmtId="183" formatCode="#,##0,,_);\(#,##0,,\);&quot; - &quot;;@_)"/>
            </x14:dxf>
          </x14:cfRule>
          <xm:sqref>F23</xm:sqref>
        </x14:conditionalFormatting>
        <x14:conditionalFormatting xmlns:xm="http://schemas.microsoft.com/office/excel/2006/main">
          <x14:cfRule type="expression" priority="74" stopIfTrue="1" id="{CD3FB00D-30E6-40F8-8A32-57DE0E4C4E0C}">
            <xm:f>Report_Est_PL!$B$3="M USD"</xm:f>
            <x14:dxf>
              <numFmt numFmtId="183" formatCode="#,##0,,_);\(#,##0,,\);&quot; - &quot;;@_)"/>
            </x14:dxf>
          </x14:cfRule>
          <xm:sqref>G23</xm:sqref>
        </x14:conditionalFormatting>
        <x14:conditionalFormatting xmlns:xm="http://schemas.microsoft.com/office/excel/2006/main">
          <x14:cfRule type="expression" priority="73" stopIfTrue="1" id="{A901B11D-37E9-4394-93EB-C76812DA171D}">
            <xm:f>Report_Est_PL!$B$3="M USD"</xm:f>
            <x14:dxf>
              <numFmt numFmtId="183" formatCode="#,##0,,_);\(#,##0,,\);&quot; - &quot;;@_)"/>
            </x14:dxf>
          </x14:cfRule>
          <xm:sqref>H23</xm:sqref>
        </x14:conditionalFormatting>
        <x14:conditionalFormatting xmlns:xm="http://schemas.microsoft.com/office/excel/2006/main">
          <x14:cfRule type="expression" priority="72" stopIfTrue="1" id="{1EC98B28-6AD5-4119-8BF2-524A547FEE9D}">
            <xm:f>Report_Est_PL!$B$3="M USD"</xm:f>
            <x14:dxf>
              <numFmt numFmtId="183" formatCode="#,##0,,_);\(#,##0,,\);&quot; - &quot;;@_)"/>
            </x14:dxf>
          </x14:cfRule>
          <xm:sqref>I23</xm:sqref>
        </x14:conditionalFormatting>
        <x14:conditionalFormatting xmlns:xm="http://schemas.microsoft.com/office/excel/2006/main">
          <x14:cfRule type="expression" priority="71" stopIfTrue="1" id="{60EAA974-12AB-4120-AB74-602F062AFB88}">
            <xm:f>Report_Est_PL!$B$3="M USD"</xm:f>
            <x14:dxf>
              <numFmt numFmtId="183" formatCode="#,##0,,_);\(#,##0,,\);&quot; - &quot;;@_)"/>
            </x14:dxf>
          </x14:cfRule>
          <xm:sqref>J23</xm:sqref>
        </x14:conditionalFormatting>
        <x14:conditionalFormatting xmlns:xm="http://schemas.microsoft.com/office/excel/2006/main">
          <x14:cfRule type="expression" priority="70" stopIfTrue="1" id="{99186ED5-6FC9-4E65-91D9-CC6D124B38AA}">
            <xm:f>Report_Est_PL!$B$3="M USD"</xm:f>
            <x14:dxf>
              <numFmt numFmtId="183" formatCode="#,##0,,_);\(#,##0,,\);&quot; - &quot;;@_)"/>
            </x14:dxf>
          </x14:cfRule>
          <xm:sqref>K23</xm:sqref>
        </x14:conditionalFormatting>
        <x14:conditionalFormatting xmlns:xm="http://schemas.microsoft.com/office/excel/2006/main">
          <x14:cfRule type="expression" priority="69" stopIfTrue="1" id="{A08F9081-C4BA-4981-B87A-625AAF3389B2}">
            <xm:f>Report_Est_PL!$B$3="M USD"</xm:f>
            <x14:dxf>
              <numFmt numFmtId="183" formatCode="#,##0,,_);\(#,##0,,\);&quot; - &quot;;@_)"/>
            </x14:dxf>
          </x14:cfRule>
          <xm:sqref>L23</xm:sqref>
        </x14:conditionalFormatting>
        <x14:conditionalFormatting xmlns:xm="http://schemas.microsoft.com/office/excel/2006/main">
          <x14:cfRule type="expression" priority="68" stopIfTrue="1" id="{4A347345-9183-4D30-A6B6-F5DD1E480D44}">
            <xm:f>Report_Est_PL!$B$3="M USD"</xm:f>
            <x14:dxf>
              <numFmt numFmtId="183" formatCode="#,##0,,_);\(#,##0,,\);&quot; - &quot;;@_)"/>
            </x14:dxf>
          </x14:cfRule>
          <xm:sqref>M23</xm:sqref>
        </x14:conditionalFormatting>
        <x14:conditionalFormatting xmlns:xm="http://schemas.microsoft.com/office/excel/2006/main">
          <x14:cfRule type="expression" priority="67" stopIfTrue="1" id="{B6C17EF4-FC5A-44B2-9688-138DEE892678}">
            <xm:f>Report_Est_PL!$B$3="M USD"</xm:f>
            <x14:dxf>
              <numFmt numFmtId="183" formatCode="#,##0,,_);\(#,##0,,\);&quot; - &quot;;@_)"/>
            </x14:dxf>
          </x14:cfRule>
          <xm:sqref>A26</xm:sqref>
        </x14:conditionalFormatting>
        <x14:conditionalFormatting xmlns:xm="http://schemas.microsoft.com/office/excel/2006/main">
          <x14:cfRule type="expression" priority="66" stopIfTrue="1" id="{6E260CF8-3689-49B4-875F-8339EE9F55C0}">
            <xm:f>Report_Est_PL!$B$3="M USD"</xm:f>
            <x14:dxf>
              <numFmt numFmtId="183" formatCode="#,##0,,_);\(#,##0,,\);&quot; - &quot;;@_)"/>
            </x14:dxf>
          </x14:cfRule>
          <xm:sqref>B26</xm:sqref>
        </x14:conditionalFormatting>
        <x14:conditionalFormatting xmlns:xm="http://schemas.microsoft.com/office/excel/2006/main">
          <x14:cfRule type="expression" priority="65" stopIfTrue="1" id="{A7F5C559-A1EC-4A9A-98E0-B58074BD65A7}">
            <xm:f>Report_Est_PL!$B$3="M USD"</xm:f>
            <x14:dxf>
              <numFmt numFmtId="183" formatCode="#,##0,,_);\(#,##0,,\);&quot; - &quot;;@_)"/>
            </x14:dxf>
          </x14:cfRule>
          <xm:sqref>C26</xm:sqref>
        </x14:conditionalFormatting>
        <x14:conditionalFormatting xmlns:xm="http://schemas.microsoft.com/office/excel/2006/main">
          <x14:cfRule type="expression" priority="64" stopIfTrue="1" id="{3B0FC0C3-A6DC-41F8-984F-1E98BA0FF6B9}">
            <xm:f>Report_Est_PL!$B$3="M USD"</xm:f>
            <x14:dxf>
              <numFmt numFmtId="183" formatCode="#,##0,,_);\(#,##0,,\);&quot; - &quot;;@_)"/>
            </x14:dxf>
          </x14:cfRule>
          <xm:sqref>D26</xm:sqref>
        </x14:conditionalFormatting>
        <x14:conditionalFormatting xmlns:xm="http://schemas.microsoft.com/office/excel/2006/main">
          <x14:cfRule type="expression" priority="63" stopIfTrue="1" id="{22677F26-10BB-487E-9301-4A62AC3351CE}">
            <xm:f>Report_Est_PL!$B$3="M USD"</xm:f>
            <x14:dxf>
              <numFmt numFmtId="183" formatCode="#,##0,,_);\(#,##0,,\);&quot; - &quot;;@_)"/>
            </x14:dxf>
          </x14:cfRule>
          <xm:sqref>E26</xm:sqref>
        </x14:conditionalFormatting>
        <x14:conditionalFormatting xmlns:xm="http://schemas.microsoft.com/office/excel/2006/main">
          <x14:cfRule type="expression" priority="62" stopIfTrue="1" id="{DF939EB9-5D6E-4A52-8628-33268D6637DC}">
            <xm:f>Report_Est_PL!$B$3="M USD"</xm:f>
            <x14:dxf>
              <numFmt numFmtId="183" formatCode="#,##0,,_);\(#,##0,,\);&quot; - &quot;;@_)"/>
            </x14:dxf>
          </x14:cfRule>
          <xm:sqref>F26</xm:sqref>
        </x14:conditionalFormatting>
        <x14:conditionalFormatting xmlns:xm="http://schemas.microsoft.com/office/excel/2006/main">
          <x14:cfRule type="expression" priority="61" stopIfTrue="1" id="{69C88E85-2960-45DF-B6CD-6D05798197BE}">
            <xm:f>Report_Est_PL!$B$3="M USD"</xm:f>
            <x14:dxf>
              <numFmt numFmtId="183" formatCode="#,##0,,_);\(#,##0,,\);&quot; - &quot;;@_)"/>
            </x14:dxf>
          </x14:cfRule>
          <xm:sqref>G26</xm:sqref>
        </x14:conditionalFormatting>
        <x14:conditionalFormatting xmlns:xm="http://schemas.microsoft.com/office/excel/2006/main">
          <x14:cfRule type="expression" priority="60" stopIfTrue="1" id="{842515BE-8DFD-43E4-AF89-8069D9D477D7}">
            <xm:f>Report_Est_PL!$B$3="M USD"</xm:f>
            <x14:dxf>
              <numFmt numFmtId="183" formatCode="#,##0,,_);\(#,##0,,\);&quot; - &quot;;@_)"/>
            </x14:dxf>
          </x14:cfRule>
          <xm:sqref>H26</xm:sqref>
        </x14:conditionalFormatting>
        <x14:conditionalFormatting xmlns:xm="http://schemas.microsoft.com/office/excel/2006/main">
          <x14:cfRule type="expression" priority="59" stopIfTrue="1" id="{E7FBC00B-6985-40DB-9235-A81880AA2991}">
            <xm:f>Report_Est_PL!$B$3="M USD"</xm:f>
            <x14:dxf>
              <numFmt numFmtId="183" formatCode="#,##0,,_);\(#,##0,,\);&quot; - &quot;;@_)"/>
            </x14:dxf>
          </x14:cfRule>
          <xm:sqref>I26</xm:sqref>
        </x14:conditionalFormatting>
        <x14:conditionalFormatting xmlns:xm="http://schemas.microsoft.com/office/excel/2006/main">
          <x14:cfRule type="expression" priority="58" stopIfTrue="1" id="{B18CF1CD-B0C0-4AD2-9EBF-AE507B1BB6C9}">
            <xm:f>Report_Est_PL!$B$3="M USD"</xm:f>
            <x14:dxf>
              <numFmt numFmtId="183" formatCode="#,##0,,_);\(#,##0,,\);&quot; - &quot;;@_)"/>
            </x14:dxf>
          </x14:cfRule>
          <xm:sqref>J26</xm:sqref>
        </x14:conditionalFormatting>
        <x14:conditionalFormatting xmlns:xm="http://schemas.microsoft.com/office/excel/2006/main">
          <x14:cfRule type="expression" priority="57" stopIfTrue="1" id="{9D81014F-5A15-42A8-951B-D666BE2B2DCF}">
            <xm:f>Report_Est_PL!$B$3="M USD"</xm:f>
            <x14:dxf>
              <numFmt numFmtId="183" formatCode="#,##0,,_);\(#,##0,,\);&quot; - &quot;;@_)"/>
            </x14:dxf>
          </x14:cfRule>
          <xm:sqref>K26</xm:sqref>
        </x14:conditionalFormatting>
        <x14:conditionalFormatting xmlns:xm="http://schemas.microsoft.com/office/excel/2006/main">
          <x14:cfRule type="expression" priority="56" stopIfTrue="1" id="{61AC2F2A-D1F4-4677-B3EA-E0E2C6025AA2}">
            <xm:f>Report_Est_PL!$B$3="M USD"</xm:f>
            <x14:dxf>
              <numFmt numFmtId="183" formatCode="#,##0,,_);\(#,##0,,\);&quot; - &quot;;@_)"/>
            </x14:dxf>
          </x14:cfRule>
          <xm:sqref>L26</xm:sqref>
        </x14:conditionalFormatting>
        <x14:conditionalFormatting xmlns:xm="http://schemas.microsoft.com/office/excel/2006/main">
          <x14:cfRule type="expression" priority="55" stopIfTrue="1" id="{2752394B-CC1C-4FE4-AFB0-A66B40C78F37}">
            <xm:f>Report_Est_PL!$B$3="M USD"</xm:f>
            <x14:dxf>
              <numFmt numFmtId="183" formatCode="#,##0,,_);\(#,##0,,\);&quot; - &quot;;@_)"/>
            </x14:dxf>
          </x14:cfRule>
          <xm:sqref>M26</xm:sqref>
        </x14:conditionalFormatting>
        <x14:conditionalFormatting xmlns:xm="http://schemas.microsoft.com/office/excel/2006/main">
          <x14:cfRule type="expression" priority="54" stopIfTrue="1" id="{1A364271-6915-4CF8-8539-96213EDEF05D}">
            <xm:f>Report_Est_PL!$B$3="M USD"</xm:f>
            <x14:dxf>
              <numFmt numFmtId="183" formatCode="#,##0,,_);\(#,##0,,\);&quot; - &quot;;@_)"/>
            </x14:dxf>
          </x14:cfRule>
          <xm:sqref>N26</xm:sqref>
        </x14:conditionalFormatting>
        <x14:conditionalFormatting xmlns:xm="http://schemas.microsoft.com/office/excel/2006/main">
          <x14:cfRule type="expression" priority="53" stopIfTrue="1" id="{0FF3A417-AB75-4F12-94A8-00C3BF5740D3}">
            <xm:f>Report_Est_PL!$B$3="M USD"</xm:f>
            <x14:dxf>
              <numFmt numFmtId="183" formatCode="#,##0,,_);\(#,##0,,\);&quot; - &quot;;@_)"/>
            </x14:dxf>
          </x14:cfRule>
          <xm:sqref>O26</xm:sqref>
        </x14:conditionalFormatting>
        <x14:conditionalFormatting xmlns:xm="http://schemas.microsoft.com/office/excel/2006/main">
          <x14:cfRule type="expression" priority="52" stopIfTrue="1" id="{5CD4D511-4008-40BB-9ACF-71F54B1B25A7}">
            <xm:f>Report_Est_PL!$B$3="M USD"</xm:f>
            <x14:dxf>
              <numFmt numFmtId="183" formatCode="#,##0,,_);\(#,##0,,\);&quot; - &quot;;@_)"/>
            </x14:dxf>
          </x14:cfRule>
          <xm:sqref>A28</xm:sqref>
        </x14:conditionalFormatting>
        <x14:conditionalFormatting xmlns:xm="http://schemas.microsoft.com/office/excel/2006/main">
          <x14:cfRule type="expression" priority="51" stopIfTrue="1" id="{F6157B6E-A0BA-4654-B4E5-75AFAC82ABC5}">
            <xm:f>Report_Est_PL!$B$3="M USD"</xm:f>
            <x14:dxf>
              <numFmt numFmtId="183" formatCode="#,##0,,_);\(#,##0,,\);&quot; - &quot;;@_)"/>
            </x14:dxf>
          </x14:cfRule>
          <xm:sqref>B28</xm:sqref>
        </x14:conditionalFormatting>
        <x14:conditionalFormatting xmlns:xm="http://schemas.microsoft.com/office/excel/2006/main">
          <x14:cfRule type="expression" priority="50" stopIfTrue="1" id="{161A83C7-674E-40AF-BEF2-2C7A2A420611}">
            <xm:f>Report_Est_PL!$B$3="M USD"</xm:f>
            <x14:dxf>
              <numFmt numFmtId="183" formatCode="#,##0,,_);\(#,##0,,\);&quot; - &quot;;@_)"/>
            </x14:dxf>
          </x14:cfRule>
          <xm:sqref>C28</xm:sqref>
        </x14:conditionalFormatting>
        <x14:conditionalFormatting xmlns:xm="http://schemas.microsoft.com/office/excel/2006/main">
          <x14:cfRule type="expression" priority="49" stopIfTrue="1" id="{62BA5041-072B-4AEF-8C0D-786265079EBE}">
            <xm:f>Report_Est_PL!$B$3="M USD"</xm:f>
            <x14:dxf>
              <numFmt numFmtId="183" formatCode="#,##0,,_);\(#,##0,,\);&quot; - &quot;;@_)"/>
            </x14:dxf>
          </x14:cfRule>
          <xm:sqref>D28</xm:sqref>
        </x14:conditionalFormatting>
        <x14:conditionalFormatting xmlns:xm="http://schemas.microsoft.com/office/excel/2006/main">
          <x14:cfRule type="expression" priority="48" stopIfTrue="1" id="{45FE293E-D85B-4C9E-A0AD-008DB0B627C1}">
            <xm:f>Report_Est_PL!$B$3="M USD"</xm:f>
            <x14:dxf>
              <numFmt numFmtId="183" formatCode="#,##0,,_);\(#,##0,,\);&quot; - &quot;;@_)"/>
            </x14:dxf>
          </x14:cfRule>
          <xm:sqref>E28</xm:sqref>
        </x14:conditionalFormatting>
        <x14:conditionalFormatting xmlns:xm="http://schemas.microsoft.com/office/excel/2006/main">
          <x14:cfRule type="expression" priority="47" stopIfTrue="1" id="{D1697065-DA26-4F3D-95F6-1B9F04743DA9}">
            <xm:f>Report_Est_PL!$B$3="M USD"</xm:f>
            <x14:dxf>
              <numFmt numFmtId="183" formatCode="#,##0,,_);\(#,##0,,\);&quot; - &quot;;@_)"/>
            </x14:dxf>
          </x14:cfRule>
          <xm:sqref>F28</xm:sqref>
        </x14:conditionalFormatting>
        <x14:conditionalFormatting xmlns:xm="http://schemas.microsoft.com/office/excel/2006/main">
          <x14:cfRule type="expression" priority="46" stopIfTrue="1" id="{B71E8C76-4D27-476F-A13A-DD3671D9556B}">
            <xm:f>Report_Est_PL!$B$3="M USD"</xm:f>
            <x14:dxf>
              <numFmt numFmtId="183" formatCode="#,##0,,_);\(#,##0,,\);&quot; - &quot;;@_)"/>
            </x14:dxf>
          </x14:cfRule>
          <xm:sqref>G28</xm:sqref>
        </x14:conditionalFormatting>
        <x14:conditionalFormatting xmlns:xm="http://schemas.microsoft.com/office/excel/2006/main">
          <x14:cfRule type="expression" priority="45" stopIfTrue="1" id="{EEE11A2F-FCCD-4092-93CE-BA821207CEF3}">
            <xm:f>Report_Est_PL!$B$3="M USD"</xm:f>
            <x14:dxf>
              <numFmt numFmtId="183" formatCode="#,##0,,_);\(#,##0,,\);&quot; - &quot;;@_)"/>
            </x14:dxf>
          </x14:cfRule>
          <xm:sqref>H28</xm:sqref>
        </x14:conditionalFormatting>
        <x14:conditionalFormatting xmlns:xm="http://schemas.microsoft.com/office/excel/2006/main">
          <x14:cfRule type="expression" priority="44" stopIfTrue="1" id="{2E5A91C2-40BF-47A5-B4B3-936A5AE2EE84}">
            <xm:f>Report_Est_PL!$B$3="M USD"</xm:f>
            <x14:dxf>
              <numFmt numFmtId="183" formatCode="#,##0,,_);\(#,##0,,\);&quot; - &quot;;@_)"/>
            </x14:dxf>
          </x14:cfRule>
          <xm:sqref>I28</xm:sqref>
        </x14:conditionalFormatting>
        <x14:conditionalFormatting xmlns:xm="http://schemas.microsoft.com/office/excel/2006/main">
          <x14:cfRule type="expression" priority="43" stopIfTrue="1" id="{7D30C547-94FB-499A-9968-2727BBBF4309}">
            <xm:f>Report_Est_PL!$B$3="M USD"</xm:f>
            <x14:dxf>
              <numFmt numFmtId="183" formatCode="#,##0,,_);\(#,##0,,\);&quot; - &quot;;@_)"/>
            </x14:dxf>
          </x14:cfRule>
          <xm:sqref>J28</xm:sqref>
        </x14:conditionalFormatting>
        <x14:conditionalFormatting xmlns:xm="http://schemas.microsoft.com/office/excel/2006/main">
          <x14:cfRule type="expression" priority="42" stopIfTrue="1" id="{F836C65A-21E4-400E-ADC9-0A5DD5941074}">
            <xm:f>Report_Est_PL!$B$3="M USD"</xm:f>
            <x14:dxf>
              <numFmt numFmtId="183" formatCode="#,##0,,_);\(#,##0,,\);&quot; - &quot;;@_)"/>
            </x14:dxf>
          </x14:cfRule>
          <xm:sqref>K28</xm:sqref>
        </x14:conditionalFormatting>
        <x14:conditionalFormatting xmlns:xm="http://schemas.microsoft.com/office/excel/2006/main">
          <x14:cfRule type="expression" priority="41" stopIfTrue="1" id="{7241F1CC-5ED3-401E-8C41-5AA50B50BF59}">
            <xm:f>Report_Est_PL!$B$3="M USD"</xm:f>
            <x14:dxf>
              <numFmt numFmtId="183" formatCode="#,##0,,_);\(#,##0,,\);&quot; - &quot;;@_)"/>
            </x14:dxf>
          </x14:cfRule>
          <xm:sqref>L28</xm:sqref>
        </x14:conditionalFormatting>
        <x14:conditionalFormatting xmlns:xm="http://schemas.microsoft.com/office/excel/2006/main">
          <x14:cfRule type="expression" priority="40" stopIfTrue="1" id="{156634EB-6B96-4099-8FA9-9B11D13A16C8}">
            <xm:f>Report_Est_PL!$B$3="M USD"</xm:f>
            <x14:dxf>
              <numFmt numFmtId="183" formatCode="#,##0,,_);\(#,##0,,\);&quot; - &quot;;@_)"/>
            </x14:dxf>
          </x14:cfRule>
          <xm:sqref>M28</xm:sqref>
        </x14:conditionalFormatting>
        <x14:conditionalFormatting xmlns:xm="http://schemas.microsoft.com/office/excel/2006/main">
          <x14:cfRule type="expression" priority="39" stopIfTrue="1" id="{C155A129-D4F8-432A-8324-8B61740740DF}">
            <xm:f>Report_Est_PL!$B$3="M USD"</xm:f>
            <x14:dxf>
              <numFmt numFmtId="183" formatCode="#,##0,,_);\(#,##0,,\);&quot; - &quot;;@_)"/>
            </x14:dxf>
          </x14:cfRule>
          <xm:sqref>A29</xm:sqref>
        </x14:conditionalFormatting>
        <x14:conditionalFormatting xmlns:xm="http://schemas.microsoft.com/office/excel/2006/main">
          <x14:cfRule type="expression" priority="38" stopIfTrue="1" id="{D134FA31-EB1A-44A8-9216-DCFC09F6D07F}">
            <xm:f>Report_Est_PL!$B$3="M USD"</xm:f>
            <x14:dxf>
              <numFmt numFmtId="183" formatCode="#,##0,,_);\(#,##0,,\);&quot; - &quot;;@_)"/>
            </x14:dxf>
          </x14:cfRule>
          <xm:sqref>B29</xm:sqref>
        </x14:conditionalFormatting>
        <x14:conditionalFormatting xmlns:xm="http://schemas.microsoft.com/office/excel/2006/main">
          <x14:cfRule type="expression" priority="37" stopIfTrue="1" id="{4AC1B7F8-0203-48AA-BA36-33E999B947CD}">
            <xm:f>Report_Est_PL!$B$3="M USD"</xm:f>
            <x14:dxf>
              <numFmt numFmtId="183" formatCode="#,##0,,_);\(#,##0,,\);&quot; - &quot;;@_)"/>
            </x14:dxf>
          </x14:cfRule>
          <xm:sqref>C29</xm:sqref>
        </x14:conditionalFormatting>
        <x14:conditionalFormatting xmlns:xm="http://schemas.microsoft.com/office/excel/2006/main">
          <x14:cfRule type="expression" priority="36" stopIfTrue="1" id="{4DCF122C-1DF8-4DC7-96A1-050E4CF9513F}">
            <xm:f>Report_Est_PL!$B$3="M USD"</xm:f>
            <x14:dxf>
              <numFmt numFmtId="183" formatCode="#,##0,,_);\(#,##0,,\);&quot; - &quot;;@_)"/>
            </x14:dxf>
          </x14:cfRule>
          <xm:sqref>D29</xm:sqref>
        </x14:conditionalFormatting>
        <x14:conditionalFormatting xmlns:xm="http://schemas.microsoft.com/office/excel/2006/main">
          <x14:cfRule type="expression" priority="35" stopIfTrue="1" id="{FDEBA75E-ED45-4E9B-A48A-90E6549DA0D5}">
            <xm:f>Report_Est_PL!$B$3="M USD"</xm:f>
            <x14:dxf>
              <numFmt numFmtId="183" formatCode="#,##0,,_);\(#,##0,,\);&quot; - &quot;;@_)"/>
            </x14:dxf>
          </x14:cfRule>
          <xm:sqref>E29</xm:sqref>
        </x14:conditionalFormatting>
        <x14:conditionalFormatting xmlns:xm="http://schemas.microsoft.com/office/excel/2006/main">
          <x14:cfRule type="expression" priority="34" stopIfTrue="1" id="{F395B0E3-EFD2-4DA9-912E-C3F6B760F4B4}">
            <xm:f>Report_Est_PL!$B$3="M USD"</xm:f>
            <x14:dxf>
              <numFmt numFmtId="183" formatCode="#,##0,,_);\(#,##0,,\);&quot; - &quot;;@_)"/>
            </x14:dxf>
          </x14:cfRule>
          <xm:sqref>F29</xm:sqref>
        </x14:conditionalFormatting>
        <x14:conditionalFormatting xmlns:xm="http://schemas.microsoft.com/office/excel/2006/main">
          <x14:cfRule type="expression" priority="33" stopIfTrue="1" id="{CE3524F7-9D75-49AF-8186-B1064E75B3A1}">
            <xm:f>Report_Est_PL!$B$3="M USD"</xm:f>
            <x14:dxf>
              <numFmt numFmtId="183" formatCode="#,##0,,_);\(#,##0,,\);&quot; - &quot;;@_)"/>
            </x14:dxf>
          </x14:cfRule>
          <xm:sqref>G29</xm:sqref>
        </x14:conditionalFormatting>
        <x14:conditionalFormatting xmlns:xm="http://schemas.microsoft.com/office/excel/2006/main">
          <x14:cfRule type="expression" priority="32" stopIfTrue="1" id="{51B325A6-DE4D-4159-9F08-C12542F46BC1}">
            <xm:f>Report_Est_PL!$B$3="M USD"</xm:f>
            <x14:dxf>
              <numFmt numFmtId="183" formatCode="#,##0,,_);\(#,##0,,\);&quot; - &quot;;@_)"/>
            </x14:dxf>
          </x14:cfRule>
          <xm:sqref>A30</xm:sqref>
        </x14:conditionalFormatting>
        <x14:conditionalFormatting xmlns:xm="http://schemas.microsoft.com/office/excel/2006/main">
          <x14:cfRule type="expression" priority="31" stopIfTrue="1" id="{543738BF-C8A8-496F-967B-006726064453}">
            <xm:f>Report_Est_PL!$B$3="M USD"</xm:f>
            <x14:dxf>
              <numFmt numFmtId="183" formatCode="#,##0,,_);\(#,##0,,\);&quot; - &quot;;@_)"/>
            </x14:dxf>
          </x14:cfRule>
          <xm:sqref>B30</xm:sqref>
        </x14:conditionalFormatting>
        <x14:conditionalFormatting xmlns:xm="http://schemas.microsoft.com/office/excel/2006/main">
          <x14:cfRule type="expression" priority="30" stopIfTrue="1" id="{FDB03462-EF9B-4823-AF77-55475F30B44B}">
            <xm:f>Report_Est_PL!$B$3="M USD"</xm:f>
            <x14:dxf>
              <numFmt numFmtId="183" formatCode="#,##0,,_);\(#,##0,,\);&quot; - &quot;;@_)"/>
            </x14:dxf>
          </x14:cfRule>
          <xm:sqref>C30</xm:sqref>
        </x14:conditionalFormatting>
        <x14:conditionalFormatting xmlns:xm="http://schemas.microsoft.com/office/excel/2006/main">
          <x14:cfRule type="expression" priority="29" stopIfTrue="1" id="{4D25E6D3-132B-4262-9C28-CD0640466FCA}">
            <xm:f>Report_Est_PL!$B$3="M USD"</xm:f>
            <x14:dxf>
              <numFmt numFmtId="183" formatCode="#,##0,,_);\(#,##0,,\);&quot; - &quot;;@_)"/>
            </x14:dxf>
          </x14:cfRule>
          <xm:sqref>D30</xm:sqref>
        </x14:conditionalFormatting>
        <x14:conditionalFormatting xmlns:xm="http://schemas.microsoft.com/office/excel/2006/main">
          <x14:cfRule type="expression" priority="28" stopIfTrue="1" id="{DA949EDD-E158-41AD-9F0F-92DFF165F87B}">
            <xm:f>Report_Est_PL!$B$3="M USD"</xm:f>
            <x14:dxf>
              <numFmt numFmtId="183" formatCode="#,##0,,_);\(#,##0,,\);&quot; - &quot;;@_)"/>
            </x14:dxf>
          </x14:cfRule>
          <xm:sqref>E30</xm:sqref>
        </x14:conditionalFormatting>
        <x14:conditionalFormatting xmlns:xm="http://schemas.microsoft.com/office/excel/2006/main">
          <x14:cfRule type="expression" priority="27" stopIfTrue="1" id="{210D52E3-7D39-4E68-A71D-E633CB70C8B3}">
            <xm:f>Report_Est_PL!$B$3="M USD"</xm:f>
            <x14:dxf>
              <numFmt numFmtId="183" formatCode="#,##0,,_);\(#,##0,,\);&quot; - &quot;;@_)"/>
            </x14:dxf>
          </x14:cfRule>
          <xm:sqref>F30</xm:sqref>
        </x14:conditionalFormatting>
        <x14:conditionalFormatting xmlns:xm="http://schemas.microsoft.com/office/excel/2006/main">
          <x14:cfRule type="expression" priority="26" stopIfTrue="1" id="{FF737DB7-3C6E-4805-AB57-26BC7B77449F}">
            <xm:f>Report_Est_PL!$B$3="M USD"</xm:f>
            <x14:dxf>
              <numFmt numFmtId="183" formatCode="#,##0,,_);\(#,##0,,\);&quot; - &quot;;@_)"/>
            </x14:dxf>
          </x14:cfRule>
          <xm:sqref>G30</xm:sqref>
        </x14:conditionalFormatting>
        <x14:conditionalFormatting xmlns:xm="http://schemas.microsoft.com/office/excel/2006/main">
          <x14:cfRule type="expression" priority="25" stopIfTrue="1" id="{B10B2AD4-8937-4C34-8F35-4C1A09FDC85D}">
            <xm:f>Report_Est_PL!$B$3="M USD"</xm:f>
            <x14:dxf>
              <numFmt numFmtId="183" formatCode="#,##0,,_);\(#,##0,,\);&quot; - &quot;;@_)"/>
            </x14:dxf>
          </x14:cfRule>
          <xm:sqref>H30</xm:sqref>
        </x14:conditionalFormatting>
        <x14:conditionalFormatting xmlns:xm="http://schemas.microsoft.com/office/excel/2006/main">
          <x14:cfRule type="expression" priority="24" stopIfTrue="1" id="{CD20271D-2E1E-4E55-BDAB-9CEF43CFD40D}">
            <xm:f>Report_Est_PL!$B$3="M USD"</xm:f>
            <x14:dxf>
              <numFmt numFmtId="183" formatCode="#,##0,,_);\(#,##0,,\);&quot; - &quot;;@_)"/>
            </x14:dxf>
          </x14:cfRule>
          <xm:sqref>A31</xm:sqref>
        </x14:conditionalFormatting>
        <x14:conditionalFormatting xmlns:xm="http://schemas.microsoft.com/office/excel/2006/main">
          <x14:cfRule type="expression" priority="23" stopIfTrue="1" id="{78C78ADD-0D72-48C4-85CF-D9D8620DE559}">
            <xm:f>Report_Est_PL!$B$3="M USD"</xm:f>
            <x14:dxf>
              <numFmt numFmtId="183" formatCode="#,##0,,_);\(#,##0,,\);&quot; - &quot;;@_)"/>
            </x14:dxf>
          </x14:cfRule>
          <xm:sqref>B31</xm:sqref>
        </x14:conditionalFormatting>
        <x14:conditionalFormatting xmlns:xm="http://schemas.microsoft.com/office/excel/2006/main">
          <x14:cfRule type="expression" priority="22" stopIfTrue="1" id="{F69999F4-1801-4416-8DAD-2D2A9439DA60}">
            <xm:f>Report_Est_PL!$B$3="M USD"</xm:f>
            <x14:dxf>
              <numFmt numFmtId="183" formatCode="#,##0,,_);\(#,##0,,\);&quot; - &quot;;@_)"/>
            </x14:dxf>
          </x14:cfRule>
          <xm:sqref>C31</xm:sqref>
        </x14:conditionalFormatting>
        <x14:conditionalFormatting xmlns:xm="http://schemas.microsoft.com/office/excel/2006/main">
          <x14:cfRule type="expression" priority="21" stopIfTrue="1" id="{B2B8F878-9062-4076-8829-B1600265CC46}">
            <xm:f>Report_Est_PL!$B$3="M USD"</xm:f>
            <x14:dxf>
              <numFmt numFmtId="183" formatCode="#,##0,,_);\(#,##0,,\);&quot; - &quot;;@_)"/>
            </x14:dxf>
          </x14:cfRule>
          <xm:sqref>D31</xm:sqref>
        </x14:conditionalFormatting>
        <x14:conditionalFormatting xmlns:xm="http://schemas.microsoft.com/office/excel/2006/main">
          <x14:cfRule type="expression" priority="20" stopIfTrue="1" id="{F39ED43C-5B58-4A7B-9EF8-28CAAE7C1DE4}">
            <xm:f>Report_Est_PL!$B$3="M USD"</xm:f>
            <x14:dxf>
              <numFmt numFmtId="183" formatCode="#,##0,,_);\(#,##0,,\);&quot; - &quot;;@_)"/>
            </x14:dxf>
          </x14:cfRule>
          <xm:sqref>E31</xm:sqref>
        </x14:conditionalFormatting>
        <x14:conditionalFormatting xmlns:xm="http://schemas.microsoft.com/office/excel/2006/main">
          <x14:cfRule type="expression" priority="19" stopIfTrue="1" id="{0A6A27FA-F928-4AC1-BA33-7A634C805EC8}">
            <xm:f>Report_Est_PL!$B$3="M USD"</xm:f>
            <x14:dxf>
              <numFmt numFmtId="183" formatCode="#,##0,,_);\(#,##0,,\);&quot; - &quot;;@_)"/>
            </x14:dxf>
          </x14:cfRule>
          <xm:sqref>F31</xm:sqref>
        </x14:conditionalFormatting>
        <x14:conditionalFormatting xmlns:xm="http://schemas.microsoft.com/office/excel/2006/main">
          <x14:cfRule type="expression" priority="18" stopIfTrue="1" id="{423B5B79-3A56-48FC-A779-EB5BC6BA5BA6}">
            <xm:f>Report_Est_PL!$B$3="M USD"</xm:f>
            <x14:dxf>
              <numFmt numFmtId="183" formatCode="#,##0,,_);\(#,##0,,\);&quot; - &quot;;@_)"/>
            </x14:dxf>
          </x14:cfRule>
          <xm:sqref>G31</xm:sqref>
        </x14:conditionalFormatting>
        <x14:conditionalFormatting xmlns:xm="http://schemas.microsoft.com/office/excel/2006/main">
          <x14:cfRule type="expression" priority="17" stopIfTrue="1" id="{97F3138C-BAA4-461A-83D8-C0F86D55709B}">
            <xm:f>Report_Est_PL!$B$3="M USD"</xm:f>
            <x14:dxf>
              <numFmt numFmtId="183" formatCode="#,##0,,_);\(#,##0,,\);&quot; - &quot;;@_)"/>
            </x14:dxf>
          </x14:cfRule>
          <xm:sqref>H31</xm:sqref>
        </x14:conditionalFormatting>
        <x14:conditionalFormatting xmlns:xm="http://schemas.microsoft.com/office/excel/2006/main">
          <x14:cfRule type="expression" priority="16" stopIfTrue="1" id="{B6BBA1F2-CD58-4693-8EE5-151B51BDBD9C}">
            <xm:f>Report_Est_PL!$B$3="M USD"</xm:f>
            <x14:dxf>
              <numFmt numFmtId="183" formatCode="#,##0,,_);\(#,##0,,\);&quot; - &quot;;@_)"/>
            </x14:dxf>
          </x14:cfRule>
          <xm:sqref>A32</xm:sqref>
        </x14:conditionalFormatting>
        <x14:conditionalFormatting xmlns:xm="http://schemas.microsoft.com/office/excel/2006/main">
          <x14:cfRule type="expression" priority="15" stopIfTrue="1" id="{86C6A159-FE06-4187-A112-A1AFABA6ACB2}">
            <xm:f>Report_Est_PL!$B$3="M USD"</xm:f>
            <x14:dxf>
              <numFmt numFmtId="183" formatCode="#,##0,,_);\(#,##0,,\);&quot; - &quot;;@_)"/>
            </x14:dxf>
          </x14:cfRule>
          <xm:sqref>B32</xm:sqref>
        </x14:conditionalFormatting>
        <x14:conditionalFormatting xmlns:xm="http://schemas.microsoft.com/office/excel/2006/main">
          <x14:cfRule type="expression" priority="14" stopIfTrue="1" id="{4BE2434D-FE46-4BDF-95BE-8F28ABF4764D}">
            <xm:f>Report_Est_PL!$B$3="M USD"</xm:f>
            <x14:dxf>
              <numFmt numFmtId="183" formatCode="#,##0,,_);\(#,##0,,\);&quot; - &quot;;@_)"/>
            </x14:dxf>
          </x14:cfRule>
          <xm:sqref>C32</xm:sqref>
        </x14:conditionalFormatting>
        <x14:conditionalFormatting xmlns:xm="http://schemas.microsoft.com/office/excel/2006/main">
          <x14:cfRule type="expression" priority="13" stopIfTrue="1" id="{68D6B202-C4BD-4BD2-AB0B-B5716EF817BB}">
            <xm:f>Report_Est_PL!$B$3="M USD"</xm:f>
            <x14:dxf>
              <numFmt numFmtId="183" formatCode="#,##0,,_);\(#,##0,,\);&quot; - &quot;;@_)"/>
            </x14:dxf>
          </x14:cfRule>
          <xm:sqref>D32</xm:sqref>
        </x14:conditionalFormatting>
        <x14:conditionalFormatting xmlns:xm="http://schemas.microsoft.com/office/excel/2006/main">
          <x14:cfRule type="expression" priority="12" stopIfTrue="1" id="{86939630-C3DC-4F9C-B433-251F7AD23A38}">
            <xm:f>Report_Est_PL!$B$3="M USD"</xm:f>
            <x14:dxf>
              <numFmt numFmtId="183" formatCode="#,##0,,_);\(#,##0,,\);&quot; - &quot;;@_)"/>
            </x14:dxf>
          </x14:cfRule>
          <xm:sqref>E32</xm:sqref>
        </x14:conditionalFormatting>
        <x14:conditionalFormatting xmlns:xm="http://schemas.microsoft.com/office/excel/2006/main">
          <x14:cfRule type="expression" priority="11" stopIfTrue="1" id="{6BEF2B07-C758-44E7-B34F-F4C5B9CF2E82}">
            <xm:f>Report_Est_PL!$B$3="M USD"</xm:f>
            <x14:dxf>
              <numFmt numFmtId="183" formatCode="#,##0,,_);\(#,##0,,\);&quot; - &quot;;@_)"/>
            </x14:dxf>
          </x14:cfRule>
          <xm:sqref>F32</xm:sqref>
        </x14:conditionalFormatting>
        <x14:conditionalFormatting xmlns:xm="http://schemas.microsoft.com/office/excel/2006/main">
          <x14:cfRule type="expression" priority="10" stopIfTrue="1" id="{82830FEA-A9C0-43F9-A89F-74E9F320AE2A}">
            <xm:f>Report_Est_PL!$B$3="M USD"</xm:f>
            <x14:dxf>
              <numFmt numFmtId="183" formatCode="#,##0,,_);\(#,##0,,\);&quot; - &quot;;@_)"/>
            </x14:dxf>
          </x14:cfRule>
          <xm:sqref>G32</xm:sqref>
        </x14:conditionalFormatting>
        <x14:conditionalFormatting xmlns:xm="http://schemas.microsoft.com/office/excel/2006/main">
          <x14:cfRule type="expression" priority="9" stopIfTrue="1" id="{A491AF1B-AF27-4C30-A56B-5C86A82672E2}">
            <xm:f>Report_Est_PL!$B$3="M USD"</xm:f>
            <x14:dxf>
              <numFmt numFmtId="183" formatCode="#,##0,,_);\(#,##0,,\);&quot; - &quot;;@_)"/>
            </x14:dxf>
          </x14:cfRule>
          <xm:sqref>H32</xm:sqref>
        </x14:conditionalFormatting>
        <x14:conditionalFormatting xmlns:xm="http://schemas.microsoft.com/office/excel/2006/main">
          <x14:cfRule type="expression" priority="8" stopIfTrue="1" id="{EEAB6D95-AB16-4CDC-806C-BAD3E572AAFF}">
            <xm:f>Report_Est_PL!$B$3="M USD"</xm:f>
            <x14:dxf>
              <numFmt numFmtId="183" formatCode="#,##0,,_);\(#,##0,,\);&quot; - &quot;;@_)"/>
            </x14:dxf>
          </x14:cfRule>
          <xm:sqref>A33</xm:sqref>
        </x14:conditionalFormatting>
        <x14:conditionalFormatting xmlns:xm="http://schemas.microsoft.com/office/excel/2006/main">
          <x14:cfRule type="expression" priority="7" stopIfTrue="1" id="{93D8B4C3-8991-47D2-A854-7EBB54AB4682}">
            <xm:f>Report_Est_PL!$B$3="M USD"</xm:f>
            <x14:dxf>
              <numFmt numFmtId="183" formatCode="#,##0,,_);\(#,##0,,\);&quot; - &quot;;@_)"/>
            </x14:dxf>
          </x14:cfRule>
          <xm:sqref>B33</xm:sqref>
        </x14:conditionalFormatting>
        <x14:conditionalFormatting xmlns:xm="http://schemas.microsoft.com/office/excel/2006/main">
          <x14:cfRule type="expression" priority="6" stopIfTrue="1" id="{ED49C1C4-E6C8-4E76-A507-66A55FB07A8D}">
            <xm:f>Report_Est_PL!$B$3="M USD"</xm:f>
            <x14:dxf>
              <numFmt numFmtId="183" formatCode="#,##0,,_);\(#,##0,,\);&quot; - &quot;;@_)"/>
            </x14:dxf>
          </x14:cfRule>
          <xm:sqref>C33</xm:sqref>
        </x14:conditionalFormatting>
        <x14:conditionalFormatting xmlns:xm="http://schemas.microsoft.com/office/excel/2006/main">
          <x14:cfRule type="expression" priority="5" stopIfTrue="1" id="{A5FA7C8E-B2A1-4949-9C37-6CAB67FE83CD}">
            <xm:f>Report_Est_PL!$B$3="M USD"</xm:f>
            <x14:dxf>
              <numFmt numFmtId="183" formatCode="#,##0,,_);\(#,##0,,\);&quot; - &quot;;@_)"/>
            </x14:dxf>
          </x14:cfRule>
          <xm:sqref>D33</xm:sqref>
        </x14:conditionalFormatting>
        <x14:conditionalFormatting xmlns:xm="http://schemas.microsoft.com/office/excel/2006/main">
          <x14:cfRule type="expression" priority="4" stopIfTrue="1" id="{91155BEB-8F1C-4064-9A57-675CAFCCF19D}">
            <xm:f>Report_Est_PL!$B$3="M USD"</xm:f>
            <x14:dxf>
              <numFmt numFmtId="183" formatCode="#,##0,,_);\(#,##0,,\);&quot; - &quot;;@_)"/>
            </x14:dxf>
          </x14:cfRule>
          <xm:sqref>E33</xm:sqref>
        </x14:conditionalFormatting>
        <x14:conditionalFormatting xmlns:xm="http://schemas.microsoft.com/office/excel/2006/main">
          <x14:cfRule type="expression" priority="3" stopIfTrue="1" id="{F2DC71E7-068E-4F3B-AE31-AA408EBA80EB}">
            <xm:f>Report_Est_PL!$B$3="M USD"</xm:f>
            <x14:dxf>
              <numFmt numFmtId="183" formatCode="#,##0,,_);\(#,##0,,\);&quot; - &quot;;@_)"/>
            </x14:dxf>
          </x14:cfRule>
          <xm:sqref>F33</xm:sqref>
        </x14:conditionalFormatting>
        <x14:conditionalFormatting xmlns:xm="http://schemas.microsoft.com/office/excel/2006/main">
          <x14:cfRule type="expression" priority="2" stopIfTrue="1" id="{D1676B9B-32CD-4AB8-831C-A32EE7DEE884}">
            <xm:f>Report_Est_PL!$B$3="M USD"</xm:f>
            <x14:dxf>
              <numFmt numFmtId="183" formatCode="#,##0,,_);\(#,##0,,\);&quot; - &quot;;@_)"/>
            </x14:dxf>
          </x14:cfRule>
          <xm:sqref>G33</xm:sqref>
        </x14:conditionalFormatting>
        <x14:conditionalFormatting xmlns:xm="http://schemas.microsoft.com/office/excel/2006/main">
          <x14:cfRule type="expression" priority="1" stopIfTrue="1" id="{2DA70E9B-7D14-4027-BDA2-5DA3CDF36200}">
            <xm:f>Report_Est_PL!$B$3="M USD"</xm:f>
            <x14:dxf>
              <numFmt numFmtId="183" formatCode="#,##0,,_);\(#,##0,,\);&quot; - &quot;;@_)"/>
            </x14:dxf>
          </x14:cfRule>
          <xm:sqref>H33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87DF5-4AE9-4DD4-970A-057E4B208696}">
  <sheetPr>
    <tabColor rgb="FF00324B"/>
    <pageSetUpPr fitToPage="1"/>
  </sheetPr>
  <dimension ref="A1:O129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4.125" defaultRowHeight="14.25" customHeight="1" x14ac:dyDescent="0.3"/>
  <cols>
    <col min="1" max="1" width="14.125" style="5"/>
    <col min="2" max="5" width="14.125" style="4"/>
    <col min="6" max="13" width="14.125" style="5"/>
    <col min="14" max="14" width="14.125" style="5" customWidth="1"/>
    <col min="15" max="16384" width="14.125" style="5"/>
  </cols>
  <sheetData>
    <row r="1" spans="1:15" s="1" customFormat="1" ht="14.25" customHeight="1" x14ac:dyDescent="0.3">
      <c r="A1" s="22" t="s">
        <v>105</v>
      </c>
      <c r="B1" s="2"/>
      <c r="C1" s="2"/>
      <c r="D1" s="2"/>
      <c r="E1" s="2"/>
    </row>
    <row r="2" spans="1:15" ht="14.25" customHeight="1" x14ac:dyDescent="0.3">
      <c r="A2" s="3"/>
    </row>
    <row r="3" spans="1:15" ht="14.25" customHeight="1" x14ac:dyDescent="0.3">
      <c r="A3" s="3"/>
      <c r="F3" s="26" t="s">
        <v>87</v>
      </c>
      <c r="G3" s="26"/>
      <c r="H3" s="26"/>
      <c r="I3" s="27" t="s">
        <v>88</v>
      </c>
      <c r="J3" s="27"/>
      <c r="K3" s="27"/>
      <c r="L3" s="27"/>
      <c r="M3" s="27"/>
    </row>
    <row r="4" spans="1:15" s="4" customFormat="1" ht="14.25" customHeight="1" x14ac:dyDescent="0.3">
      <c r="A4" s="7"/>
      <c r="B4" s="7"/>
      <c r="C4" s="7"/>
      <c r="D4" s="7"/>
      <c r="E4" s="7" t="s">
        <v>85</v>
      </c>
      <c r="F4" s="16">
        <v>2023</v>
      </c>
      <c r="G4" s="16">
        <v>2024</v>
      </c>
      <c r="H4" s="17" t="s">
        <v>79</v>
      </c>
      <c r="I4" s="17" t="s">
        <v>86</v>
      </c>
      <c r="J4" s="25">
        <v>2026</v>
      </c>
      <c r="K4" s="25">
        <v>2027</v>
      </c>
      <c r="L4" s="25">
        <v>2028</v>
      </c>
      <c r="M4" s="25">
        <v>2029</v>
      </c>
      <c r="N4" s="7" t="s">
        <v>13</v>
      </c>
      <c r="O4" s="7" t="s">
        <v>55</v>
      </c>
    </row>
    <row r="5" spans="1:15" ht="14.25" customHeight="1" x14ac:dyDescent="0.3">
      <c r="A5" s="32"/>
      <c r="B5" s="32"/>
      <c r="C5" s="32"/>
      <c r="D5" s="32"/>
      <c r="E5" s="32" t="s">
        <v>17</v>
      </c>
      <c r="F5" s="33">
        <f>SUMIFS(F$19:F$27,$N$19:$N$27, $E5)</f>
        <v>25135110</v>
      </c>
      <c r="G5" s="33">
        <f>SUMIFS(G$19:G$27,$N$19:$N$27, $E5)</f>
        <v>25007581</v>
      </c>
      <c r="H5" s="33">
        <f>SUMIFS(H$19:H$27,$N$19:$N$27, $E5)</f>
        <v>12684054</v>
      </c>
      <c r="I5" s="33">
        <f>SUMIFS(I$19:I$27,$N$19:$N$27, $E5)</f>
        <v>0</v>
      </c>
      <c r="J5" s="33">
        <f>SUMIFS(J$19:J$27,$N$19:$N$27, $E5)</f>
        <v>0</v>
      </c>
      <c r="K5" s="33">
        <f>SUMIFS(K$19:K$27,$N$19:$N$27, $E5)</f>
        <v>0</v>
      </c>
      <c r="L5" s="33">
        <f>SUMIFS(L$19:L$27,$N$19:$N$27, $E5)</f>
        <v>0</v>
      </c>
      <c r="M5" s="33">
        <f>SUMIFS(M$19:M$27,$N$19:$N$27, $E5)</f>
        <v>0</v>
      </c>
    </row>
    <row r="6" spans="1:15" ht="14.25" customHeight="1" x14ac:dyDescent="0.3">
      <c r="A6" s="54"/>
      <c r="B6" s="54"/>
      <c r="C6" s="54"/>
      <c r="D6" s="54"/>
      <c r="E6" s="53" t="s">
        <v>106</v>
      </c>
      <c r="F6" s="55">
        <f t="shared" ref="F6:M6" si="0">IFERROR(F5/F15,0)</f>
        <v>0.12749406284026271</v>
      </c>
      <c r="G6" s="55">
        <f t="shared" si="0"/>
        <v>0.12349541515589493</v>
      </c>
      <c r="H6" s="55">
        <f t="shared" si="0"/>
        <v>0.11703529490443561</v>
      </c>
      <c r="I6" s="55">
        <f t="shared" si="0"/>
        <v>0</v>
      </c>
      <c r="J6" s="55">
        <f t="shared" si="0"/>
        <v>0</v>
      </c>
      <c r="K6" s="55">
        <f t="shared" si="0"/>
        <v>0</v>
      </c>
      <c r="L6" s="55">
        <f t="shared" si="0"/>
        <v>0</v>
      </c>
      <c r="M6" s="55">
        <f t="shared" si="0"/>
        <v>0</v>
      </c>
    </row>
    <row r="7" spans="1:15" ht="14.25" customHeight="1" x14ac:dyDescent="0.3">
      <c r="A7" s="32"/>
      <c r="B7" s="32"/>
      <c r="C7" s="32"/>
      <c r="D7" s="32"/>
      <c r="E7" s="32" t="s">
        <v>18</v>
      </c>
      <c r="F7" s="33">
        <f>SUMIFS(F$19:F$27,$N$19:$N$27, $E7)</f>
        <v>43512069</v>
      </c>
      <c r="G7" s="33">
        <f>SUMIFS(G$19:G$27,$N$19:$N$27, $E7)</f>
        <v>43080381</v>
      </c>
      <c r="H7" s="33">
        <f>SUMIFS(H$19:H$27,$N$19:$N$27, $E7)</f>
        <v>22570358</v>
      </c>
      <c r="I7" s="33">
        <f>SUMIFS(I$19:I$27,$N$19:$N$27, $E7)</f>
        <v>18552667.936217826</v>
      </c>
      <c r="J7" s="33">
        <f>SUMIFS(J$19:J$27,$N$19:$N$27, $E7)</f>
        <v>38567286.105809622</v>
      </c>
      <c r="K7" s="33">
        <f>SUMIFS(K$19:K$27,$N$19:$N$27, $E7)</f>
        <v>40030143.267802984</v>
      </c>
      <c r="L7" s="33">
        <f>SUMIFS(L$19:L$27,$N$19:$N$27, $E7)</f>
        <v>41538078.764701128</v>
      </c>
      <c r="M7" s="33">
        <f>SUMIFS(M$19:M$27,$N$19:$N$27, $E7)</f>
        <v>43122341.088786833</v>
      </c>
    </row>
    <row r="8" spans="1:15" ht="14.25" customHeight="1" x14ac:dyDescent="0.3">
      <c r="A8" s="54"/>
      <c r="B8" s="54"/>
      <c r="C8" s="54"/>
      <c r="D8" s="54"/>
      <c r="E8" s="53" t="s">
        <v>106</v>
      </c>
      <c r="F8" s="55">
        <f t="shared" ref="F8:M8" si="1">IFERROR(F7/F15,0)</f>
        <v>0.22070842178115979</v>
      </c>
      <c r="G8" s="55">
        <f t="shared" si="1"/>
        <v>0.21274466877340628</v>
      </c>
      <c r="H8" s="55">
        <f t="shared" si="1"/>
        <v>0.20825585452637521</v>
      </c>
      <c r="I8" s="55">
        <f t="shared" si="1"/>
        <v>0.20825585452637521</v>
      </c>
      <c r="J8" s="55">
        <f t="shared" si="1"/>
        <v>0.20825585452637521</v>
      </c>
      <c r="K8" s="55">
        <f t="shared" si="1"/>
        <v>0.20825585452637521</v>
      </c>
      <c r="L8" s="55">
        <f t="shared" si="1"/>
        <v>0.20825585452637521</v>
      </c>
      <c r="M8" s="55">
        <f t="shared" si="1"/>
        <v>0.20825585452637521</v>
      </c>
    </row>
    <row r="9" spans="1:15" ht="14.25" customHeight="1" x14ac:dyDescent="0.3">
      <c r="A9" s="32"/>
      <c r="B9" s="32"/>
      <c r="C9" s="32"/>
      <c r="D9" s="32"/>
      <c r="E9" s="32" t="s">
        <v>19</v>
      </c>
      <c r="F9" s="33">
        <f>SUMIFS(F$19:F$27,$N$19:$N$27, $E9)</f>
        <v>2323921</v>
      </c>
      <c r="G9" s="33">
        <f>SUMIFS(G$19:G$27,$N$19:$N$27, $E9)</f>
        <v>3023481</v>
      </c>
      <c r="H9" s="33">
        <f>SUMIFS(H$19:H$27,$N$19:$N$27, $E9)</f>
        <v>1494550</v>
      </c>
      <c r="I9" s="33">
        <f>SUMIFS(I$19:I$27,$N$19:$N$27, $E9)</f>
        <v>1494550</v>
      </c>
      <c r="J9" s="33">
        <f>SUMIFS(J$19:J$27,$N$19:$N$27, $E9)</f>
        <v>3051123.8250000002</v>
      </c>
      <c r="K9" s="33">
        <f>SUMIFS(K$19:K$27,$N$19:$N$27, $E9)</f>
        <v>3111993.7453087498</v>
      </c>
      <c r="L9" s="33">
        <f>SUMIFS(L$19:L$27,$N$19:$N$27, $E9)</f>
        <v>3173860.1809654874</v>
      </c>
      <c r="M9" s="33">
        <f>SUMIFS(M$19:M$27,$N$19:$N$27, $E9)</f>
        <v>3237083.4757703193</v>
      </c>
    </row>
    <row r="10" spans="1:15" ht="14.25" customHeight="1" x14ac:dyDescent="0.3">
      <c r="A10" s="54"/>
      <c r="B10" s="54"/>
      <c r="C10" s="54"/>
      <c r="D10" s="54"/>
      <c r="E10" s="53" t="s">
        <v>106</v>
      </c>
      <c r="F10" s="55">
        <f t="shared" ref="F10:M10" si="2">IFERROR(F9/F15,0)</f>
        <v>1.1787739540817851E-2</v>
      </c>
      <c r="G10" s="55">
        <f t="shared" si="2"/>
        <v>1.4930914002076424E-2</v>
      </c>
      <c r="H10" s="55">
        <f t="shared" si="2"/>
        <v>1.3790157310858519E-2</v>
      </c>
      <c r="I10" s="55">
        <f t="shared" si="2"/>
        <v>1.6776497507120569E-2</v>
      </c>
      <c r="J10" s="55">
        <f t="shared" si="2"/>
        <v>1.6475476073112678E-2</v>
      </c>
      <c r="K10" s="55">
        <f t="shared" si="2"/>
        <v>1.6190072375566054E-2</v>
      </c>
      <c r="L10" s="55">
        <f t="shared" si="2"/>
        <v>1.591250688021462E-2</v>
      </c>
      <c r="M10" s="55">
        <f t="shared" si="2"/>
        <v>1.5633232528626667E-2</v>
      </c>
    </row>
    <row r="11" spans="1:15" ht="14.25" customHeight="1" x14ac:dyDescent="0.3">
      <c r="A11" s="32"/>
      <c r="B11" s="32"/>
      <c r="C11" s="32"/>
      <c r="D11" s="32"/>
      <c r="E11" s="32" t="s">
        <v>20</v>
      </c>
      <c r="F11" s="33">
        <f>SUMIFS(F$19:F$27,$N$19:$N$27, $E11)</f>
        <v>6560824</v>
      </c>
      <c r="G11" s="33">
        <f>SUMIFS(G$19:G$27,$N$19:$N$27, $E11)</f>
        <v>6560824</v>
      </c>
      <c r="H11" s="33">
        <f>SUMIFS(H$19:H$27,$N$19:$N$27, $E11)</f>
        <v>3380412</v>
      </c>
      <c r="I11" s="33">
        <f>SUMIFS(I$19:I$27,$N$19:$N$27, $E11)</f>
        <v>670503.09115200001</v>
      </c>
      <c r="J11" s="33">
        <f>SUMIFS(J$19:J$27,$N$19:$N$27, $E11)</f>
        <v>1754503.3402333404</v>
      </c>
      <c r="K11" s="33">
        <f>SUMIFS(K$19:K$27,$N$19:$N$27, $E11)</f>
        <v>2346951.0663497807</v>
      </c>
      <c r="L11" s="33">
        <f>SUMIFS(L$19:L$27,$N$19:$N$27, $E11)</f>
        <v>2765262.4798917612</v>
      </c>
      <c r="M11" s="33">
        <f>SUMIFS(M$19:M$27,$N$19:$N$27, $E11)</f>
        <v>3286657.9760957635</v>
      </c>
    </row>
    <row r="12" spans="1:15" ht="14.25" customHeight="1" x14ac:dyDescent="0.3">
      <c r="A12" s="54"/>
      <c r="B12" s="54"/>
      <c r="C12" s="54"/>
      <c r="D12" s="54"/>
      <c r="E12" s="53" t="s">
        <v>106</v>
      </c>
      <c r="F12" s="55">
        <f t="shared" ref="F12:M12" si="3">IFERROR(F11/F15,0)</f>
        <v>3.3278792388014365E-2</v>
      </c>
      <c r="G12" s="55">
        <f t="shared" si="3"/>
        <v>3.2399442538834894E-2</v>
      </c>
      <c r="H12" s="55">
        <f t="shared" si="3"/>
        <v>3.1190935904127574E-2</v>
      </c>
      <c r="I12" s="55">
        <f t="shared" si="3"/>
        <v>7.5264751512014744E-3</v>
      </c>
      <c r="J12" s="55">
        <f t="shared" si="3"/>
        <v>9.4739772818661899E-3</v>
      </c>
      <c r="K12" s="55">
        <f t="shared" si="3"/>
        <v>1.2209956296793603E-2</v>
      </c>
      <c r="L12" s="55">
        <f t="shared" si="3"/>
        <v>1.3863956106438032E-2</v>
      </c>
      <c r="M12" s="55">
        <f t="shared" si="3"/>
        <v>1.5872648563733306E-2</v>
      </c>
    </row>
    <row r="13" spans="1:15" ht="14.25" customHeight="1" x14ac:dyDescent="0.3">
      <c r="A13" s="69"/>
      <c r="B13" s="69"/>
      <c r="C13" s="69"/>
      <c r="D13" s="69"/>
      <c r="E13" s="69" t="s">
        <v>180</v>
      </c>
      <c r="F13" s="70">
        <f t="shared" ref="F13:M13" si="4">SUM(IFERROR(F5,0), IFERROR(F7,0), IFERROR(F9,0), IFERROR(F11,0))</f>
        <v>77531924</v>
      </c>
      <c r="G13" s="70">
        <f t="shared" si="4"/>
        <v>77672267</v>
      </c>
      <c r="H13" s="70">
        <f t="shared" si="4"/>
        <v>40129374</v>
      </c>
      <c r="I13" s="70">
        <f t="shared" si="4"/>
        <v>20717721.027369827</v>
      </c>
      <c r="J13" s="70">
        <f t="shared" si="4"/>
        <v>43372913.271042965</v>
      </c>
      <c r="K13" s="70">
        <f t="shared" si="4"/>
        <v>45489088.079461515</v>
      </c>
      <c r="L13" s="70">
        <f t="shared" si="4"/>
        <v>47477201.425558381</v>
      </c>
      <c r="M13" s="70">
        <f t="shared" si="4"/>
        <v>49646082.540652916</v>
      </c>
    </row>
    <row r="14" spans="1:15" ht="14.25" customHeight="1" x14ac:dyDescent="0.3">
      <c r="A14" s="54"/>
      <c r="B14" s="54"/>
      <c r="C14" s="54"/>
      <c r="D14" s="54"/>
      <c r="E14" s="53" t="s">
        <v>106</v>
      </c>
      <c r="F14" s="55">
        <f t="shared" ref="F14:M14" si="5">IFERROR(F13/F15,0)</f>
        <v>0.3932690165502547</v>
      </c>
      <c r="G14" s="55">
        <f t="shared" si="5"/>
        <v>0.38357044047021255</v>
      </c>
      <c r="H14" s="55">
        <f t="shared" si="5"/>
        <v>0.37027224264579689</v>
      </c>
      <c r="I14" s="55">
        <f t="shared" si="5"/>
        <v>0.23255882718469725</v>
      </c>
      <c r="J14" s="55">
        <f t="shared" si="5"/>
        <v>0.2342053078813541</v>
      </c>
      <c r="K14" s="55">
        <f t="shared" si="5"/>
        <v>0.23665588319873487</v>
      </c>
      <c r="L14" s="55">
        <f t="shared" si="5"/>
        <v>0.23803231751302789</v>
      </c>
      <c r="M14" s="55">
        <f t="shared" si="5"/>
        <v>0.23976173561873518</v>
      </c>
    </row>
    <row r="15" spans="1:15" ht="14.25" customHeight="1" x14ac:dyDescent="0.3">
      <c r="A15" s="66"/>
      <c r="B15" s="66"/>
      <c r="C15" s="66"/>
      <c r="D15" s="66"/>
      <c r="E15" s="67" t="s">
        <v>14</v>
      </c>
      <c r="F15" s="68">
        <f>Revenue!F7</f>
        <v>197147298</v>
      </c>
      <c r="G15" s="68">
        <f>Revenue!G7</f>
        <v>202498052</v>
      </c>
      <c r="H15" s="68">
        <f>Revenue!H7</f>
        <v>108378024</v>
      </c>
      <c r="I15" s="68">
        <f>Revenue!I7</f>
        <v>89085937</v>
      </c>
      <c r="J15" s="68">
        <f>Revenue!J7</f>
        <v>185191845.83560002</v>
      </c>
      <c r="K15" s="68">
        <f>Revenue!K7</f>
        <v>192216172.54814434</v>
      </c>
      <c r="L15" s="68">
        <f>Revenue!L7</f>
        <v>199456955.76803297</v>
      </c>
      <c r="M15" s="68">
        <f>Revenue!M7</f>
        <v>207064244.06102577</v>
      </c>
    </row>
    <row r="16" spans="1:15" ht="14.25" customHeight="1" x14ac:dyDescent="0.3">
      <c r="A16" s="3"/>
    </row>
    <row r="17" spans="1:15" ht="14.25" customHeight="1" x14ac:dyDescent="0.3">
      <c r="A17" s="3"/>
      <c r="F17" s="26" t="s">
        <v>87</v>
      </c>
      <c r="G17" s="26"/>
      <c r="H17" s="26"/>
      <c r="I17" s="27" t="s">
        <v>88</v>
      </c>
      <c r="J17" s="27"/>
      <c r="K17" s="27"/>
      <c r="L17" s="27"/>
      <c r="M17" s="27"/>
    </row>
    <row r="18" spans="1:15" s="4" customFormat="1" ht="14.25" customHeight="1" x14ac:dyDescent="0.3">
      <c r="A18" s="7" t="s">
        <v>50</v>
      </c>
      <c r="B18" s="7" t="s">
        <v>51</v>
      </c>
      <c r="C18" s="7" t="s">
        <v>52</v>
      </c>
      <c r="D18" s="7" t="s">
        <v>53</v>
      </c>
      <c r="E18" s="7" t="s">
        <v>85</v>
      </c>
      <c r="F18" s="16">
        <v>2023</v>
      </c>
      <c r="G18" s="16">
        <v>2024</v>
      </c>
      <c r="H18" s="17" t="s">
        <v>79</v>
      </c>
      <c r="I18" s="17" t="s">
        <v>86</v>
      </c>
      <c r="J18" s="25">
        <v>2026</v>
      </c>
      <c r="K18" s="25">
        <v>2027</v>
      </c>
      <c r="L18" s="25">
        <v>2028</v>
      </c>
      <c r="M18" s="25">
        <v>2029</v>
      </c>
      <c r="N18" s="7" t="s">
        <v>13</v>
      </c>
      <c r="O18" s="7" t="s">
        <v>55</v>
      </c>
    </row>
    <row r="19" spans="1:15" ht="14.25" customHeight="1" x14ac:dyDescent="0.3">
      <c r="A19" s="24" t="s">
        <v>56</v>
      </c>
      <c r="B19" s="24" t="s">
        <v>17</v>
      </c>
      <c r="C19" s="24" t="s">
        <v>17</v>
      </c>
      <c r="D19" s="24" t="s">
        <v>17</v>
      </c>
      <c r="E19" s="24" t="s">
        <v>17</v>
      </c>
      <c r="F19" s="23">
        <f t="shared" ref="F19:M19" si="6">F34</f>
        <v>22889937</v>
      </c>
      <c r="G19" s="23">
        <f t="shared" si="6"/>
        <v>22775909</v>
      </c>
      <c r="H19" s="23">
        <f t="shared" si="6"/>
        <v>11399548</v>
      </c>
      <c r="I19" s="23">
        <f t="shared" si="6"/>
        <v>0</v>
      </c>
      <c r="J19" s="23">
        <f t="shared" si="6"/>
        <v>0</v>
      </c>
      <c r="K19" s="23">
        <f t="shared" si="6"/>
        <v>0</v>
      </c>
      <c r="L19" s="23">
        <f t="shared" si="6"/>
        <v>0</v>
      </c>
      <c r="M19" s="23">
        <f t="shared" si="6"/>
        <v>0</v>
      </c>
      <c r="N19" s="20" t="s">
        <v>17</v>
      </c>
      <c r="O19" s="21"/>
    </row>
    <row r="20" spans="1:15" ht="14.25" customHeight="1" x14ac:dyDescent="0.3">
      <c r="A20" s="24" t="s">
        <v>56</v>
      </c>
      <c r="B20" s="24" t="s">
        <v>184</v>
      </c>
      <c r="C20" s="24" t="s">
        <v>184</v>
      </c>
      <c r="D20" s="24" t="s">
        <v>184</v>
      </c>
      <c r="E20" s="24" t="s">
        <v>184</v>
      </c>
      <c r="F20" s="23">
        <f t="shared" ref="F20:M20" si="7">F35</f>
        <v>2245173</v>
      </c>
      <c r="G20" s="23">
        <f t="shared" si="7"/>
        <v>2231672</v>
      </c>
      <c r="H20" s="23">
        <f t="shared" si="7"/>
        <v>1284506</v>
      </c>
      <c r="I20" s="23">
        <f t="shared" si="7"/>
        <v>0</v>
      </c>
      <c r="J20" s="23">
        <f t="shared" si="7"/>
        <v>0</v>
      </c>
      <c r="K20" s="23">
        <f t="shared" si="7"/>
        <v>0</v>
      </c>
      <c r="L20" s="23">
        <f t="shared" si="7"/>
        <v>0</v>
      </c>
      <c r="M20" s="23">
        <f t="shared" si="7"/>
        <v>0</v>
      </c>
      <c r="N20" s="20" t="s">
        <v>17</v>
      </c>
      <c r="O20" s="21"/>
    </row>
    <row r="21" spans="1:15" ht="14.25" customHeight="1" x14ac:dyDescent="0.3">
      <c r="A21" s="24" t="s">
        <v>56</v>
      </c>
      <c r="B21" s="24" t="s">
        <v>27</v>
      </c>
      <c r="C21" s="24" t="s">
        <v>27</v>
      </c>
      <c r="D21" s="24" t="s">
        <v>27</v>
      </c>
      <c r="E21" s="24" t="s">
        <v>27</v>
      </c>
      <c r="F21" s="23">
        <f t="shared" ref="F21:M21" si="8">F70</f>
        <v>43512069</v>
      </c>
      <c r="G21" s="23">
        <f t="shared" si="8"/>
        <v>43080381</v>
      </c>
      <c r="H21" s="23">
        <f t="shared" si="8"/>
        <v>22570358</v>
      </c>
      <c r="I21" s="23">
        <f t="shared" si="8"/>
        <v>18552667.936217826</v>
      </c>
      <c r="J21" s="23">
        <f t="shared" si="8"/>
        <v>38567286.105809622</v>
      </c>
      <c r="K21" s="23">
        <f t="shared" si="8"/>
        <v>40030143.267802984</v>
      </c>
      <c r="L21" s="23">
        <f t="shared" si="8"/>
        <v>41538078.764701128</v>
      </c>
      <c r="M21" s="23">
        <f t="shared" si="8"/>
        <v>43122341.088786833</v>
      </c>
      <c r="N21" s="20" t="s">
        <v>18</v>
      </c>
      <c r="O21" s="21"/>
    </row>
    <row r="22" spans="1:15" ht="14.25" customHeight="1" x14ac:dyDescent="0.3">
      <c r="A22" s="24" t="s">
        <v>56</v>
      </c>
      <c r="B22" s="24" t="s">
        <v>185</v>
      </c>
      <c r="C22" s="24" t="s">
        <v>185</v>
      </c>
      <c r="D22" s="24" t="s">
        <v>185</v>
      </c>
      <c r="E22" s="24" t="s">
        <v>185</v>
      </c>
      <c r="F22" s="23">
        <f t="shared" ref="F22:M22" si="9">F87</f>
        <v>6160194</v>
      </c>
      <c r="G22" s="23">
        <f t="shared" si="9"/>
        <v>6160194</v>
      </c>
      <c r="H22" s="23">
        <f t="shared" si="9"/>
        <v>3180097</v>
      </c>
      <c r="I22" s="23">
        <f t="shared" si="9"/>
        <v>629559.50641200005</v>
      </c>
      <c r="J22" s="23">
        <f t="shared" si="9"/>
        <v>1647989.7007160049</v>
      </c>
      <c r="K22" s="23">
        <f t="shared" si="9"/>
        <v>2204947.0981325391</v>
      </c>
      <c r="L22" s="23">
        <f t="shared" si="9"/>
        <v>2597911.9523014091</v>
      </c>
      <c r="M22" s="23">
        <f t="shared" si="9"/>
        <v>3087756.3327848758</v>
      </c>
      <c r="N22" s="20" t="s">
        <v>20</v>
      </c>
      <c r="O22" s="21"/>
    </row>
    <row r="23" spans="1:15" ht="14.25" customHeight="1" x14ac:dyDescent="0.3">
      <c r="A23" s="24" t="s">
        <v>56</v>
      </c>
      <c r="B23" s="24" t="s">
        <v>186</v>
      </c>
      <c r="C23" s="24" t="s">
        <v>186</v>
      </c>
      <c r="D23" s="24" t="s">
        <v>186</v>
      </c>
      <c r="E23" s="24" t="s">
        <v>186</v>
      </c>
      <c r="F23" s="23">
        <f t="shared" ref="F23:M23" si="10">F76</f>
        <v>785495</v>
      </c>
      <c r="G23" s="23">
        <f t="shared" si="10"/>
        <v>833423</v>
      </c>
      <c r="H23" s="23">
        <f t="shared" si="10"/>
        <v>482154</v>
      </c>
      <c r="I23" s="23">
        <f t="shared" si="10"/>
        <v>482154</v>
      </c>
      <c r="J23" s="23">
        <f t="shared" si="10"/>
        <v>984317.39100000006</v>
      </c>
      <c r="K23" s="23">
        <f t="shared" si="10"/>
        <v>1003954.52295045</v>
      </c>
      <c r="L23" s="23">
        <f t="shared" si="10"/>
        <v>1023913.1388667048</v>
      </c>
      <c r="M23" s="23">
        <f t="shared" si="10"/>
        <v>1044309.4885929294</v>
      </c>
      <c r="N23" s="20" t="s">
        <v>19</v>
      </c>
      <c r="O23" s="21"/>
    </row>
    <row r="24" spans="1:15" ht="14.25" customHeight="1" x14ac:dyDescent="0.3">
      <c r="A24" s="24" t="s">
        <v>56</v>
      </c>
      <c r="B24" s="24" t="s">
        <v>30</v>
      </c>
      <c r="C24" s="24" t="s">
        <v>30</v>
      </c>
      <c r="D24" s="24" t="s">
        <v>30</v>
      </c>
      <c r="E24" s="24" t="s">
        <v>30</v>
      </c>
      <c r="F24" s="23">
        <f t="shared" ref="F24:M24" si="11">F77</f>
        <v>0</v>
      </c>
      <c r="G24" s="23">
        <f t="shared" si="11"/>
        <v>200000</v>
      </c>
      <c r="H24" s="23">
        <f t="shared" si="11"/>
        <v>2500</v>
      </c>
      <c r="I24" s="23">
        <f t="shared" si="11"/>
        <v>2500</v>
      </c>
      <c r="J24" s="23">
        <f t="shared" si="11"/>
        <v>5103.75</v>
      </c>
      <c r="K24" s="23">
        <f t="shared" si="11"/>
        <v>5205.5698124999999</v>
      </c>
      <c r="L24" s="23">
        <f t="shared" si="11"/>
        <v>5309.0565403724995</v>
      </c>
      <c r="M24" s="23">
        <f t="shared" si="11"/>
        <v>5414.8129466567198</v>
      </c>
      <c r="N24" s="20" t="s">
        <v>19</v>
      </c>
      <c r="O24" s="21"/>
    </row>
    <row r="25" spans="1:15" ht="14.25" customHeight="1" x14ac:dyDescent="0.3">
      <c r="A25" s="24" t="s">
        <v>56</v>
      </c>
      <c r="B25" s="24" t="s">
        <v>187</v>
      </c>
      <c r="C25" s="24" t="s">
        <v>187</v>
      </c>
      <c r="D25" s="24" t="s">
        <v>187</v>
      </c>
      <c r="E25" s="24" t="s">
        <v>187</v>
      </c>
      <c r="F25" s="23">
        <f t="shared" ref="F25:M25" si="12">F78</f>
        <v>1139403</v>
      </c>
      <c r="G25" s="23">
        <f t="shared" si="12"/>
        <v>1255062</v>
      </c>
      <c r="H25" s="23">
        <f t="shared" si="12"/>
        <v>605071</v>
      </c>
      <c r="I25" s="23">
        <f t="shared" si="12"/>
        <v>605071</v>
      </c>
      <c r="J25" s="23">
        <f t="shared" si="12"/>
        <v>1235252.4465000001</v>
      </c>
      <c r="K25" s="23">
        <f t="shared" si="12"/>
        <v>1259895.7328076749</v>
      </c>
      <c r="L25" s="23">
        <f t="shared" si="12"/>
        <v>1284942.4599758913</v>
      </c>
      <c r="M25" s="23">
        <f t="shared" si="12"/>
        <v>1310538.5137786109</v>
      </c>
      <c r="N25" s="20" t="s">
        <v>19</v>
      </c>
      <c r="O25" s="21"/>
    </row>
    <row r="26" spans="1:15" ht="14.25" customHeight="1" x14ac:dyDescent="0.3">
      <c r="A26" s="24" t="s">
        <v>56</v>
      </c>
      <c r="B26" s="24" t="s">
        <v>188</v>
      </c>
      <c r="C26" s="24" t="s">
        <v>188</v>
      </c>
      <c r="D26" s="24" t="s">
        <v>188</v>
      </c>
      <c r="E26" s="24" t="s">
        <v>188</v>
      </c>
      <c r="F26" s="23">
        <f t="shared" ref="F26:M26" si="13">F79</f>
        <v>399023</v>
      </c>
      <c r="G26" s="23">
        <f t="shared" si="13"/>
        <v>734996</v>
      </c>
      <c r="H26" s="23">
        <f t="shared" si="13"/>
        <v>404825</v>
      </c>
      <c r="I26" s="23">
        <f t="shared" si="13"/>
        <v>404825</v>
      </c>
      <c r="J26" s="23">
        <f t="shared" si="13"/>
        <v>826450.23750000005</v>
      </c>
      <c r="K26" s="23">
        <f t="shared" si="13"/>
        <v>842937.91973812494</v>
      </c>
      <c r="L26" s="23">
        <f t="shared" si="13"/>
        <v>859695.52558251878</v>
      </c>
      <c r="M26" s="23">
        <f t="shared" si="13"/>
        <v>876820.66045212245</v>
      </c>
      <c r="N26" s="20" t="s">
        <v>19</v>
      </c>
      <c r="O26" s="21"/>
    </row>
    <row r="27" spans="1:15" ht="14.25" customHeight="1" x14ac:dyDescent="0.3">
      <c r="A27" s="24" t="s">
        <v>56</v>
      </c>
      <c r="B27" s="24" t="s">
        <v>32</v>
      </c>
      <c r="C27" s="24" t="s">
        <v>32</v>
      </c>
      <c r="D27" s="24" t="s">
        <v>32</v>
      </c>
      <c r="E27" s="24" t="s">
        <v>32</v>
      </c>
      <c r="F27" s="23">
        <f t="shared" ref="F27:M27" si="14">F88</f>
        <v>400630</v>
      </c>
      <c r="G27" s="23">
        <f t="shared" si="14"/>
        <v>400630</v>
      </c>
      <c r="H27" s="23">
        <f t="shared" si="14"/>
        <v>200315</v>
      </c>
      <c r="I27" s="23">
        <f t="shared" si="14"/>
        <v>40943.584740000006</v>
      </c>
      <c r="J27" s="23">
        <f t="shared" si="14"/>
        <v>106513.63951733551</v>
      </c>
      <c r="K27" s="23">
        <f t="shared" si="14"/>
        <v>142003.96821724164</v>
      </c>
      <c r="L27" s="23">
        <f t="shared" si="14"/>
        <v>167350.52759035231</v>
      </c>
      <c r="M27" s="23">
        <f t="shared" si="14"/>
        <v>198901.64331088759</v>
      </c>
      <c r="N27" s="20" t="s">
        <v>20</v>
      </c>
      <c r="O27" s="21"/>
    </row>
    <row r="28" spans="1:15" ht="14.25" customHeight="1" x14ac:dyDescent="0.3">
      <c r="A28" s="65"/>
      <c r="B28" s="65"/>
      <c r="C28" s="65"/>
      <c r="D28" s="65"/>
      <c r="E28" s="65" t="s">
        <v>89</v>
      </c>
      <c r="F28" s="51">
        <f t="shared" ref="F28:M28" si="15">SUM(F19:F27)</f>
        <v>77531924</v>
      </c>
      <c r="G28" s="51">
        <f t="shared" si="15"/>
        <v>77672267</v>
      </c>
      <c r="H28" s="51">
        <f t="shared" si="15"/>
        <v>40129374</v>
      </c>
      <c r="I28" s="51">
        <f t="shared" si="15"/>
        <v>20717721.027369827</v>
      </c>
      <c r="J28" s="51">
        <f t="shared" si="15"/>
        <v>43372913.271042965</v>
      </c>
      <c r="K28" s="51">
        <f t="shared" si="15"/>
        <v>45489088.0794615</v>
      </c>
      <c r="L28" s="51">
        <f t="shared" si="15"/>
        <v>47477201.425558381</v>
      </c>
      <c r="M28" s="51">
        <f t="shared" si="15"/>
        <v>49646082.540652916</v>
      </c>
    </row>
    <row r="29" spans="1:15" ht="14.25" customHeight="1" x14ac:dyDescent="0.3">
      <c r="A29" s="54"/>
      <c r="B29" s="54"/>
      <c r="C29" s="54"/>
      <c r="D29" s="54"/>
      <c r="E29" s="53" t="s">
        <v>106</v>
      </c>
      <c r="F29" s="55">
        <f t="shared" ref="F29:M29" si="16">IFERROR(F28/F30,0)</f>
        <v>0.3932690165502547</v>
      </c>
      <c r="G29" s="55">
        <f t="shared" si="16"/>
        <v>0.38357044047021255</v>
      </c>
      <c r="H29" s="55">
        <f t="shared" si="16"/>
        <v>0.37027224264579689</v>
      </c>
      <c r="I29" s="55">
        <f t="shared" si="16"/>
        <v>0.23255882718469725</v>
      </c>
      <c r="J29" s="55">
        <f t="shared" si="16"/>
        <v>0.2342053078813541</v>
      </c>
      <c r="K29" s="55">
        <f t="shared" si="16"/>
        <v>0.23665588319873479</v>
      </c>
      <c r="L29" s="55">
        <f t="shared" si="16"/>
        <v>0.23803231751302789</v>
      </c>
      <c r="M29" s="55">
        <f t="shared" si="16"/>
        <v>0.23976173561873518</v>
      </c>
    </row>
    <row r="30" spans="1:15" ht="14.25" customHeight="1" x14ac:dyDescent="0.3">
      <c r="A30" s="66"/>
      <c r="B30" s="66"/>
      <c r="C30" s="66"/>
      <c r="D30" s="66"/>
      <c r="E30" s="67" t="s">
        <v>14</v>
      </c>
      <c r="F30" s="68">
        <f>Revenue!F7</f>
        <v>197147298</v>
      </c>
      <c r="G30" s="68">
        <f>Revenue!G7</f>
        <v>202498052</v>
      </c>
      <c r="H30" s="68">
        <f>Revenue!H7</f>
        <v>108378024</v>
      </c>
      <c r="I30" s="68">
        <f>Revenue!I7</f>
        <v>89085937</v>
      </c>
      <c r="J30" s="68">
        <f>Revenue!J7</f>
        <v>185191845.83560002</v>
      </c>
      <c r="K30" s="68">
        <f>Revenue!K7</f>
        <v>192216172.54814434</v>
      </c>
      <c r="L30" s="68">
        <f>Revenue!L7</f>
        <v>199456955.76803297</v>
      </c>
      <c r="M30" s="68">
        <f>Revenue!M7</f>
        <v>207064244.06102577</v>
      </c>
    </row>
    <row r="31" spans="1:15" ht="14.25" customHeight="1" x14ac:dyDescent="0.3">
      <c r="B31" s="5"/>
      <c r="C31" s="5"/>
      <c r="D31" s="5"/>
      <c r="E31" s="5"/>
    </row>
    <row r="32" spans="1:15" ht="14.25" customHeight="1" x14ac:dyDescent="0.3">
      <c r="A32" s="8" t="s">
        <v>107</v>
      </c>
      <c r="F32" s="26" t="s">
        <v>87</v>
      </c>
      <c r="G32" s="26"/>
      <c r="H32" s="26"/>
      <c r="I32" s="27" t="s">
        <v>88</v>
      </c>
      <c r="J32" s="27"/>
      <c r="K32" s="27"/>
      <c r="L32" s="27"/>
      <c r="M32" s="27"/>
    </row>
    <row r="33" spans="1:15" s="4" customFormat="1" ht="14.25" customHeight="1" x14ac:dyDescent="0.3">
      <c r="A33" s="7"/>
      <c r="B33" s="7"/>
      <c r="C33" s="7"/>
      <c r="D33" s="7"/>
      <c r="E33" s="7" t="s">
        <v>85</v>
      </c>
      <c r="F33" s="16">
        <v>2023</v>
      </c>
      <c r="G33" s="16">
        <v>2024</v>
      </c>
      <c r="H33" s="17" t="s">
        <v>79</v>
      </c>
      <c r="I33" s="17" t="s">
        <v>86</v>
      </c>
      <c r="J33" s="25">
        <v>2026</v>
      </c>
      <c r="K33" s="25">
        <v>2027</v>
      </c>
      <c r="L33" s="25">
        <v>2028</v>
      </c>
      <c r="M33" s="25">
        <v>2029</v>
      </c>
      <c r="N33" s="7" t="s">
        <v>13</v>
      </c>
      <c r="O33" s="7" t="s">
        <v>55</v>
      </c>
    </row>
    <row r="34" spans="1:15" ht="14.25" customHeight="1" x14ac:dyDescent="0.3">
      <c r="A34" s="24"/>
      <c r="B34" s="24"/>
      <c r="C34" s="24"/>
      <c r="D34" s="24"/>
      <c r="E34" s="24" t="s">
        <v>17</v>
      </c>
      <c r="F34" s="23">
        <f>PL!F7+PL_A!F7</f>
        <v>22889937</v>
      </c>
      <c r="G34" s="23">
        <f>PL!G7+PL_A!G7</f>
        <v>22775909</v>
      </c>
      <c r="H34" s="23">
        <f>PL!H7+PL_A!H7</f>
        <v>11399548</v>
      </c>
      <c r="I34" s="36"/>
      <c r="J34" s="36"/>
      <c r="K34" s="36"/>
      <c r="L34" s="36"/>
      <c r="M34" s="36"/>
      <c r="N34" s="20" t="s">
        <v>17</v>
      </c>
      <c r="O34" s="21"/>
    </row>
    <row r="35" spans="1:15" ht="14.25" customHeight="1" x14ac:dyDescent="0.3">
      <c r="A35" s="24"/>
      <c r="B35" s="24"/>
      <c r="C35" s="24"/>
      <c r="D35" s="24"/>
      <c r="E35" s="24" t="s">
        <v>184</v>
      </c>
      <c r="F35" s="23">
        <f>PL!F8+PL_A!F8</f>
        <v>2245173</v>
      </c>
      <c r="G35" s="23">
        <f>PL!G8+PL_A!G8</f>
        <v>2231672</v>
      </c>
      <c r="H35" s="23">
        <f>PL!H8+PL_A!H8</f>
        <v>1284506</v>
      </c>
      <c r="I35" s="36"/>
      <c r="J35" s="36"/>
      <c r="K35" s="36"/>
      <c r="L35" s="36"/>
      <c r="M35" s="36"/>
      <c r="N35" s="20" t="s">
        <v>17</v>
      </c>
      <c r="O35" s="21"/>
    </row>
    <row r="36" spans="1:15" ht="14.25" customHeight="1" x14ac:dyDescent="0.3">
      <c r="A36" s="69"/>
      <c r="B36" s="69"/>
      <c r="C36" s="69"/>
      <c r="D36" s="69"/>
      <c r="E36" s="69" t="s">
        <v>108</v>
      </c>
      <c r="F36" s="70">
        <f>SUM(F34:F35)</f>
        <v>25135110</v>
      </c>
      <c r="G36" s="70">
        <f>SUM(G34:G35)</f>
        <v>25007581</v>
      </c>
      <c r="H36" s="70">
        <f>SUM(H34:H35)</f>
        <v>12684054</v>
      </c>
      <c r="I36" s="70">
        <f>SUM(I34:I35)</f>
        <v>0</v>
      </c>
      <c r="J36" s="70">
        <f>SUM(J34:J35)</f>
        <v>0</v>
      </c>
      <c r="K36" s="70">
        <f>SUM(K34:K35)</f>
        <v>0</v>
      </c>
      <c r="L36" s="70">
        <f>SUM(L34:L35)</f>
        <v>0</v>
      </c>
      <c r="M36" s="70">
        <f>SUM(M34:M35)</f>
        <v>0</v>
      </c>
    </row>
    <row r="37" spans="1:15" ht="14.25" customHeight="1" x14ac:dyDescent="0.3">
      <c r="A37" s="54"/>
      <c r="B37" s="54"/>
      <c r="C37" s="54"/>
      <c r="D37" s="54"/>
      <c r="E37" s="53" t="s">
        <v>106</v>
      </c>
      <c r="F37" s="55">
        <f>IFERROR(F36/F38,0)</f>
        <v>0.12749406284026271</v>
      </c>
      <c r="G37" s="55">
        <f>IFERROR(G36/G38,0)</f>
        <v>0.12349541515589493</v>
      </c>
      <c r="H37" s="55">
        <f>IFERROR(H36/H38,0)</f>
        <v>0.11703529490443561</v>
      </c>
      <c r="I37" s="55">
        <f>IFERROR(I36/I38,0)</f>
        <v>0</v>
      </c>
      <c r="J37" s="55">
        <f>IFERROR(J36/J38,0)</f>
        <v>0</v>
      </c>
      <c r="K37" s="55">
        <f>IFERROR(K36/K38,0)</f>
        <v>0</v>
      </c>
      <c r="L37" s="55">
        <f>IFERROR(L36/L38,0)</f>
        <v>0</v>
      </c>
      <c r="M37" s="55">
        <f>IFERROR(M36/M38,0)</f>
        <v>0</v>
      </c>
    </row>
    <row r="38" spans="1:15" ht="14.25" customHeight="1" x14ac:dyDescent="0.3">
      <c r="A38" s="66"/>
      <c r="B38" s="66"/>
      <c r="C38" s="66"/>
      <c r="D38" s="66"/>
      <c r="E38" s="67" t="s">
        <v>14</v>
      </c>
      <c r="F38" s="68">
        <f>Revenue!F7</f>
        <v>197147298</v>
      </c>
      <c r="G38" s="68">
        <f>Revenue!G7</f>
        <v>202498052</v>
      </c>
      <c r="H38" s="68">
        <f>Revenue!H7</f>
        <v>108378024</v>
      </c>
      <c r="I38" s="68">
        <f>Revenue!I7</f>
        <v>89085937</v>
      </c>
      <c r="J38" s="68">
        <f>Revenue!J7</f>
        <v>185191845.83560002</v>
      </c>
      <c r="K38" s="68">
        <f>Revenue!K7</f>
        <v>192216172.54814434</v>
      </c>
      <c r="L38" s="68">
        <f>Revenue!L7</f>
        <v>199456955.76803297</v>
      </c>
      <c r="M38" s="68">
        <f>Revenue!M7</f>
        <v>207064244.06102577</v>
      </c>
    </row>
    <row r="39" spans="1:15" ht="14.25" customHeight="1" x14ac:dyDescent="0.3">
      <c r="B39" s="5"/>
      <c r="C39" s="5"/>
      <c r="D39" s="5"/>
      <c r="E39" s="5"/>
    </row>
    <row r="40" spans="1:15" ht="14.25" customHeight="1" x14ac:dyDescent="0.3">
      <c r="A40" s="8" t="s">
        <v>109</v>
      </c>
      <c r="F40" s="26" t="s">
        <v>87</v>
      </c>
      <c r="G40" s="26"/>
      <c r="H40" s="26"/>
      <c r="I40" s="27" t="s">
        <v>88</v>
      </c>
      <c r="J40" s="27"/>
      <c r="K40" s="27"/>
      <c r="L40" s="27"/>
      <c r="M40" s="27"/>
    </row>
    <row r="41" spans="1:15" s="4" customFormat="1" ht="14.25" customHeight="1" x14ac:dyDescent="0.3">
      <c r="A41" s="7"/>
      <c r="B41" s="7"/>
      <c r="C41" s="7"/>
      <c r="D41" s="7" t="s">
        <v>13</v>
      </c>
      <c r="E41" s="7" t="s">
        <v>85</v>
      </c>
      <c r="F41" s="16">
        <v>2023</v>
      </c>
      <c r="G41" s="16">
        <v>2024</v>
      </c>
      <c r="H41" s="17" t="s">
        <v>79</v>
      </c>
      <c r="I41" s="17" t="s">
        <v>86</v>
      </c>
      <c r="J41" s="25">
        <v>2026</v>
      </c>
      <c r="K41" s="25">
        <v>2027</v>
      </c>
      <c r="L41" s="25">
        <v>2028</v>
      </c>
      <c r="M41" s="25">
        <v>2029</v>
      </c>
      <c r="N41" s="7" t="s">
        <v>13</v>
      </c>
      <c r="O41" s="7" t="s">
        <v>55</v>
      </c>
    </row>
    <row r="42" spans="1:15" ht="14.25" customHeight="1" x14ac:dyDescent="0.3">
      <c r="A42" s="59"/>
      <c r="B42" s="59"/>
      <c r="C42" s="71" t="s">
        <v>111</v>
      </c>
      <c r="D42" s="72" t="s">
        <v>116</v>
      </c>
      <c r="E42" s="59" t="s">
        <v>117</v>
      </c>
      <c r="F42" s="35"/>
      <c r="G42" s="35"/>
      <c r="H42" s="35"/>
      <c r="I42" s="73">
        <f>I43*I44/12*(12-6)</f>
        <v>0</v>
      </c>
      <c r="J42" s="73">
        <f>J43*J44</f>
        <v>0</v>
      </c>
      <c r="K42" s="73">
        <f>K43*K44</f>
        <v>0</v>
      </c>
      <c r="L42" s="73">
        <f>L43*L44</f>
        <v>0</v>
      </c>
      <c r="M42" s="73">
        <f>M43*M44</f>
        <v>0</v>
      </c>
    </row>
    <row r="43" spans="1:15" ht="14.25" customHeight="1" x14ac:dyDescent="0.3">
      <c r="A43" s="74"/>
      <c r="B43" s="74"/>
      <c r="C43" s="74"/>
      <c r="D43" s="74"/>
      <c r="E43" s="75" t="s">
        <v>118</v>
      </c>
      <c r="F43" s="76"/>
      <c r="G43" s="76"/>
      <c r="H43" s="76"/>
      <c r="I43" s="76"/>
      <c r="J43" s="76"/>
      <c r="K43" s="76"/>
      <c r="L43" s="76"/>
      <c r="M43" s="76"/>
    </row>
    <row r="44" spans="1:15" ht="14.25" customHeight="1" x14ac:dyDescent="0.3">
      <c r="A44" s="66"/>
      <c r="B44" s="66"/>
      <c r="C44" s="71" t="s">
        <v>112</v>
      </c>
      <c r="D44" s="77" t="s">
        <v>126</v>
      </c>
      <c r="E44" s="67" t="s">
        <v>119</v>
      </c>
      <c r="F44" s="68">
        <f>IFERROR(F42/F43,0)</f>
        <v>0</v>
      </c>
      <c r="G44" s="68">
        <f>IFERROR(G42/G43,0)</f>
        <v>0</v>
      </c>
      <c r="H44" s="68">
        <f>IFERROR(H42/H43/6*12,0)</f>
        <v>0</v>
      </c>
      <c r="I44" s="68">
        <f>IF($D44="Same as the Previous Month", H44, IF($D44 = "Wage Increase Adjustment", $G44*(1+$I45), ""))</f>
        <v>0</v>
      </c>
      <c r="J44" s="68">
        <f>I44*(1+J45)</f>
        <v>0</v>
      </c>
      <c r="K44" s="68">
        <f>J44*(1+K45)</f>
        <v>0</v>
      </c>
      <c r="L44" s="68">
        <f>K44*(1+L45)</f>
        <v>0</v>
      </c>
      <c r="M44" s="68">
        <f>L44*(1+M45)</f>
        <v>0</v>
      </c>
    </row>
    <row r="45" spans="1:15" ht="14.25" customHeight="1" x14ac:dyDescent="0.3">
      <c r="A45" s="66"/>
      <c r="B45" s="66"/>
      <c r="C45" s="66"/>
      <c r="D45" s="66"/>
      <c r="E45" s="67" t="s">
        <v>116</v>
      </c>
      <c r="F45" s="55">
        <v>0</v>
      </c>
      <c r="G45" s="55">
        <f>IFERROR(G44/F44-1,0)</f>
        <v>0</v>
      </c>
      <c r="H45" s="55">
        <f>IFERROR(H44/G44-1,0)</f>
        <v>0</v>
      </c>
      <c r="I45" s="55">
        <f>IF($D42="Wage Growth Rate", Data!D$9, IF($D42="Inflation Rate", Data!D$6, ""))</f>
        <v>3.4849999999999999E-2</v>
      </c>
      <c r="J45" s="55">
        <f>IF($D42="Wage Growth Rate", Data!E$9, IF($D42="Inflation Rate", Data!E$6, ""))</f>
        <v>3.3550000000000003E-2</v>
      </c>
      <c r="K45" s="55">
        <f>IF($D42="Wage Growth Rate", Data!F$9, IF($D42="Inflation Rate", Data!F$6, ""))</f>
        <v>3.2039999999999999E-2</v>
      </c>
      <c r="L45" s="55">
        <f>IF($D42="Wage Growth Rate", Data!G$9, IF($D42="Inflation Rate", Data!G$6, ""))</f>
        <v>3.099E-2</v>
      </c>
      <c r="M45" s="55">
        <f>IF($D42="Wage Growth Rate", Data!H$9, IF($D42="Inflation Rate", Data!H$6, ""))</f>
        <v>3.0269999999999998E-2</v>
      </c>
    </row>
    <row r="46" spans="1:15" ht="14.25" customHeight="1" x14ac:dyDescent="0.3">
      <c r="A46" s="59"/>
      <c r="B46" s="59"/>
      <c r="C46" s="71" t="s">
        <v>113</v>
      </c>
      <c r="D46" s="72" t="s">
        <v>110</v>
      </c>
      <c r="E46" s="59" t="s">
        <v>120</v>
      </c>
      <c r="F46" s="35"/>
      <c r="G46" s="35"/>
      <c r="H46" s="35"/>
      <c r="I46" s="73">
        <f>I47*I48</f>
        <v>0</v>
      </c>
      <c r="J46" s="73">
        <f>J47*J48</f>
        <v>0</v>
      </c>
      <c r="K46" s="73">
        <f>K47*K48</f>
        <v>0</v>
      </c>
      <c r="L46" s="73">
        <f>L47*L48</f>
        <v>0</v>
      </c>
      <c r="M46" s="73">
        <f>M47*M48</f>
        <v>0</v>
      </c>
    </row>
    <row r="47" spans="1:15" ht="14.25" customHeight="1" x14ac:dyDescent="0.3">
      <c r="A47" s="66"/>
      <c r="B47" s="66"/>
      <c r="C47" s="66"/>
      <c r="D47" s="66"/>
      <c r="E47" s="67" t="s">
        <v>14</v>
      </c>
      <c r="F47" s="68">
        <f>Revenue!F7</f>
        <v>197147298</v>
      </c>
      <c r="G47" s="68">
        <f>Revenue!G7</f>
        <v>202498052</v>
      </c>
      <c r="H47" s="68">
        <f>Revenue!H7</f>
        <v>108378024</v>
      </c>
      <c r="I47" s="68">
        <f>Revenue!I7</f>
        <v>89085937</v>
      </c>
      <c r="J47" s="68">
        <f>Revenue!J7</f>
        <v>185191845.83560002</v>
      </c>
      <c r="K47" s="68">
        <f>Revenue!K7</f>
        <v>192216172.54814434</v>
      </c>
      <c r="L47" s="68">
        <f>Revenue!L7</f>
        <v>199456955.76803297</v>
      </c>
      <c r="M47" s="68">
        <f>Revenue!M7</f>
        <v>207064244.06102577</v>
      </c>
    </row>
    <row r="48" spans="1:15" ht="14.25" customHeight="1" x14ac:dyDescent="0.3">
      <c r="A48" s="66"/>
      <c r="B48" s="66"/>
      <c r="C48" s="66"/>
      <c r="D48" s="66"/>
      <c r="E48" s="67" t="s">
        <v>106</v>
      </c>
      <c r="F48" s="55">
        <f>IFERROR(F46/F47,0)</f>
        <v>0</v>
      </c>
      <c r="G48" s="55">
        <f>IFERROR(G46/G47,0)</f>
        <v>0</v>
      </c>
      <c r="H48" s="55">
        <f>IFERROR(H46/H47,0)</f>
        <v>0</v>
      </c>
      <c r="I48" s="55">
        <f>IF($D46="3-Year Average", IFERROR(($F48*12+$G48*12+$H48*6)/(12+12+6),0), IF($D46="2-Year Average", IFERROR(($G48*12+$H48*6)/(12+6),0), IF($D46="Previous Year", IFERROR($G48,0), IF($D46="Current Year", IFERROR($H48,0), ""))))</f>
        <v>0</v>
      </c>
      <c r="J48" s="55">
        <f>I48</f>
        <v>0</v>
      </c>
      <c r="K48" s="55">
        <f>J48</f>
        <v>0</v>
      </c>
      <c r="L48" s="55">
        <f>K48</f>
        <v>0</v>
      </c>
      <c r="M48" s="55">
        <f>L48</f>
        <v>0</v>
      </c>
    </row>
    <row r="49" spans="1:15" ht="14.25" customHeight="1" x14ac:dyDescent="0.3">
      <c r="A49" s="59"/>
      <c r="B49" s="59"/>
      <c r="C49" s="71" t="s">
        <v>114</v>
      </c>
      <c r="D49" s="72" t="s">
        <v>110</v>
      </c>
      <c r="E49" s="59" t="s">
        <v>121</v>
      </c>
      <c r="F49" s="35"/>
      <c r="G49" s="35"/>
      <c r="H49" s="35"/>
      <c r="I49" s="73">
        <f>I50*(IFERROR(I42,0)+IFERROR(I46,0))</f>
        <v>0</v>
      </c>
      <c r="J49" s="73">
        <f>J50*(IFERROR(J42,0)+IFERROR(J46,0))</f>
        <v>0</v>
      </c>
      <c r="K49" s="73">
        <f>K50*(IFERROR(K42,0)+IFERROR(K46,0))</f>
        <v>0</v>
      </c>
      <c r="L49" s="73">
        <f>L50*(IFERROR(L42,0)+IFERROR(L46,0))</f>
        <v>0</v>
      </c>
      <c r="M49" s="73">
        <f>M50*(IFERROR(M42,0)+IFERROR(M46,0))</f>
        <v>0</v>
      </c>
    </row>
    <row r="50" spans="1:15" ht="14.25" customHeight="1" x14ac:dyDescent="0.3">
      <c r="A50" s="66"/>
      <c r="B50" s="66"/>
      <c r="C50" s="66"/>
      <c r="D50" s="66"/>
      <c r="E50" s="67" t="s">
        <v>122</v>
      </c>
      <c r="F50" s="55">
        <f>IFERROR(F49/(IFERROR(F$42,0)+IFERROR(F$46,0)),0)</f>
        <v>0</v>
      </c>
      <c r="G50" s="55">
        <f>IFERROR(G49/(IFERROR(G$42,0)+IFERROR(G$46,0)),0)</f>
        <v>0</v>
      </c>
      <c r="H50" s="55">
        <f>IFERROR(H49/(IFERROR(H$42,0)+IFERROR(H$46,0)),0)</f>
        <v>0</v>
      </c>
      <c r="I50" s="55">
        <f>IF($D49="3-Year Average", IFERROR(($F50*12+$G50*12+$H50*6)/(12+12+6),0), IF($D49="2-Year Average", IFERROR(($G50*12+$H50*6)/(12+6),0), IF($D49="Previous Year", IFERROR($G50,0), IF($D49="Current Year", IFERROR($H50,0), ""))))</f>
        <v>0</v>
      </c>
      <c r="J50" s="55">
        <f>I50</f>
        <v>0</v>
      </c>
      <c r="K50" s="55">
        <f>J50</f>
        <v>0</v>
      </c>
      <c r="L50" s="55">
        <f>K50</f>
        <v>0</v>
      </c>
      <c r="M50" s="55">
        <f>L50</f>
        <v>0</v>
      </c>
    </row>
    <row r="51" spans="1:15" ht="14.25" customHeight="1" x14ac:dyDescent="0.3">
      <c r="A51" s="59"/>
      <c r="B51" s="59"/>
      <c r="C51" s="71" t="s">
        <v>114</v>
      </c>
      <c r="D51" s="72" t="s">
        <v>110</v>
      </c>
      <c r="E51" s="59" t="s">
        <v>123</v>
      </c>
      <c r="F51" s="35"/>
      <c r="G51" s="35"/>
      <c r="H51" s="35"/>
      <c r="I51" s="73">
        <f>(IFERROR(I42,0)+IFERROR(I46,0))*I52</f>
        <v>0</v>
      </c>
      <c r="J51" s="73">
        <f>(IFERROR(J42,0)+IFERROR(J46,0))*J52</f>
        <v>0</v>
      </c>
      <c r="K51" s="73">
        <f>(IFERROR(K42,0)+IFERROR(K46,0))*K52</f>
        <v>0</v>
      </c>
      <c r="L51" s="73">
        <f>(IFERROR(L42,0)+IFERROR(L46,0))*L52</f>
        <v>0</v>
      </c>
      <c r="M51" s="73">
        <f>(IFERROR(M42,0)+IFERROR(M46,0))*M52</f>
        <v>0</v>
      </c>
    </row>
    <row r="52" spans="1:15" ht="14.25" customHeight="1" x14ac:dyDescent="0.3">
      <c r="A52" s="66"/>
      <c r="B52" s="66"/>
      <c r="C52" s="66"/>
      <c r="D52" s="66"/>
      <c r="E52" s="67" t="s">
        <v>122</v>
      </c>
      <c r="F52" s="55">
        <f>IFERROR(F51/(IFERROR(F$42,0)+IFERROR(F$46,0)),0)</f>
        <v>0</v>
      </c>
      <c r="G52" s="55">
        <f>IFERROR(G51/(IFERROR(G$42,0)+IFERROR(G$46,0)),0)</f>
        <v>0</v>
      </c>
      <c r="H52" s="55">
        <f>IFERROR(H51/(IFERROR(H$42,0)+IFERROR(H$46,0)),0)</f>
        <v>0</v>
      </c>
      <c r="I52" s="55">
        <f>IF($D51="3-Year Average", IFERROR(($F52*12+$G52*12+$H52*6)/(12+12+6),0), IF($D51="2-Year Average", IFERROR(($G52*12+$H52*6)/(12+6),0), IF($D51="Previous Year", IFERROR($G52,0), IF($D51="Current Year", IFERROR($H52,0), ""))))</f>
        <v>0</v>
      </c>
      <c r="J52" s="55">
        <f>I52</f>
        <v>0</v>
      </c>
      <c r="K52" s="55">
        <f>J52</f>
        <v>0</v>
      </c>
      <c r="L52" s="55">
        <f>K52</f>
        <v>0</v>
      </c>
      <c r="M52" s="55">
        <f>L52</f>
        <v>0</v>
      </c>
    </row>
    <row r="53" spans="1:15" ht="14.25" customHeight="1" x14ac:dyDescent="0.3">
      <c r="A53" s="59"/>
      <c r="B53" s="59"/>
      <c r="C53" s="71" t="s">
        <v>115</v>
      </c>
      <c r="D53" s="72" t="s">
        <v>110</v>
      </c>
      <c r="E53" s="59" t="s">
        <v>124</v>
      </c>
      <c r="F53" s="35"/>
      <c r="G53" s="35"/>
      <c r="H53" s="35"/>
      <c r="I53" s="73">
        <f>(IFERROR(I42,0)+IFERROR(I46,0)+IFERROR(I51,0))*I54</f>
        <v>0</v>
      </c>
      <c r="J53" s="73">
        <f>(IFERROR(J42,0)+IFERROR(J46,0)+IFERROR(J51,0))*J54</f>
        <v>0</v>
      </c>
      <c r="K53" s="73">
        <f>(IFERROR(K42,0)+IFERROR(K46,0)+IFERROR(K51,0))*K54</f>
        <v>0</v>
      </c>
      <c r="L53" s="73">
        <f>(IFERROR(L42,0)+IFERROR(L46,0)+IFERROR(L51,0))*L54</f>
        <v>0</v>
      </c>
      <c r="M53" s="73">
        <f>(IFERROR(M42,0)+IFERROR(M46,0)+IFERROR(M51,0))*M54</f>
        <v>0</v>
      </c>
    </row>
    <row r="54" spans="1:15" ht="14.25" customHeight="1" x14ac:dyDescent="0.3">
      <c r="A54" s="66"/>
      <c r="B54" s="66"/>
      <c r="C54" s="66"/>
      <c r="D54" s="66"/>
      <c r="E54" s="67" t="s">
        <v>122</v>
      </c>
      <c r="F54" s="55">
        <f>IFERROR(F53/(IFERROR(F$42,0)+IFERROR(F$46,0)+IFERROR(F$51,0)),0)</f>
        <v>0</v>
      </c>
      <c r="G54" s="55">
        <f>IFERROR(G53/(IFERROR(G$42,0)+IFERROR(G$46,0)+IFERROR(G$51,0)),0)</f>
        <v>0</v>
      </c>
      <c r="H54" s="55">
        <f>IFERROR(H53/(IFERROR(H$42,0)+IFERROR(H$46,0)+IFERROR(H$51,0)),0)</f>
        <v>0</v>
      </c>
      <c r="I54" s="55">
        <f>IF($D53="3-Year Average", IFERROR(($F54*12+$G54*12+$H54*6)/(12+12+6),0), IF($D53="2-Year Average", IFERROR(($G54*12+$H54*6)/(12+6),0), IF($D53="Previous Year", IFERROR($G54,0), IF($D53="Current Year", IFERROR($H54,0), ""))))</f>
        <v>0</v>
      </c>
      <c r="J54" s="55">
        <f>I54</f>
        <v>0</v>
      </c>
      <c r="K54" s="55">
        <f>J54</f>
        <v>0</v>
      </c>
      <c r="L54" s="55">
        <f>K54</f>
        <v>0</v>
      </c>
      <c r="M54" s="55">
        <f>L54</f>
        <v>0</v>
      </c>
    </row>
    <row r="55" spans="1:15" ht="14.25" customHeight="1" x14ac:dyDescent="0.3">
      <c r="A55" s="59"/>
      <c r="B55" s="59"/>
      <c r="C55" s="71" t="s">
        <v>114</v>
      </c>
      <c r="D55" s="72" t="s">
        <v>110</v>
      </c>
      <c r="E55" s="59" t="s">
        <v>125</v>
      </c>
      <c r="F55" s="35"/>
      <c r="G55" s="35"/>
      <c r="H55" s="35"/>
      <c r="I55" s="73">
        <f>(IFERROR(I42,0)+IFERROR(I46,0))*I56</f>
        <v>0</v>
      </c>
      <c r="J55" s="73">
        <f>(IFERROR(J42,0)+IFERROR(J46,0))*J56</f>
        <v>0</v>
      </c>
      <c r="K55" s="73">
        <f>(IFERROR(K42,0)+IFERROR(K46,0))*K56</f>
        <v>0</v>
      </c>
      <c r="L55" s="73">
        <f>(IFERROR(L42,0)+IFERROR(L46,0))*L56</f>
        <v>0</v>
      </c>
      <c r="M55" s="73">
        <f>(IFERROR(M42,0)+IFERROR(M46,0))*M56</f>
        <v>0</v>
      </c>
    </row>
    <row r="56" spans="1:15" ht="14.25" customHeight="1" x14ac:dyDescent="0.3">
      <c r="A56" s="66"/>
      <c r="B56" s="66"/>
      <c r="C56" s="66"/>
      <c r="D56" s="66"/>
      <c r="E56" s="67" t="s">
        <v>122</v>
      </c>
      <c r="F56" s="55">
        <f>IFERROR(F55/(IFERROR(F$42,0)+IFERROR(F$46,0)),0)</f>
        <v>0</v>
      </c>
      <c r="G56" s="55">
        <f>IFERROR(G55/(IFERROR(G$42,0)+IFERROR(G$46,0)),0)</f>
        <v>0</v>
      </c>
      <c r="H56" s="55">
        <f>IFERROR(H55/(IFERROR(H$42,0)+IFERROR(H$46,0)),0)</f>
        <v>0</v>
      </c>
      <c r="I56" s="55">
        <f>IF($D55="3-Year Average", IFERROR(($F56*12+$G56*12+$H56*6)/(12+12+6),0), IF($D55="2-Year Average", IFERROR(($G56*12+$H56*6)/(12+6),0), IF($D55="Previous Year", IFERROR($G56,0), IF($D55="Current Year", IFERROR($H56,0),  ""))))</f>
        <v>0</v>
      </c>
      <c r="J56" s="55">
        <f>I56</f>
        <v>0</v>
      </c>
      <c r="K56" s="55">
        <f>J56</f>
        <v>0</v>
      </c>
      <c r="L56" s="55">
        <f>K56</f>
        <v>0</v>
      </c>
      <c r="M56" s="55">
        <f>L56</f>
        <v>0</v>
      </c>
    </row>
    <row r="57" spans="1:15" ht="14.25" customHeight="1" x14ac:dyDescent="0.3">
      <c r="A57" s="69"/>
      <c r="B57" s="69"/>
      <c r="C57" s="69"/>
      <c r="D57" s="69"/>
      <c r="E57" s="69" t="s">
        <v>108</v>
      </c>
      <c r="F57" s="70">
        <f>IFERROR(F42,0)+IFERROR(F46,0)+IFERROR(F49,0)+IFERROR(F51,0)+IFERROR(F53,0)+IFERROR(F55,0)</f>
        <v>0</v>
      </c>
      <c r="G57" s="70">
        <f>IFERROR(G42,0)+IFERROR(G46,0)+IFERROR(G49,0)+IFERROR(G51,0)+IFERROR(G53,0)+IFERROR(G55,0)</f>
        <v>0</v>
      </c>
      <c r="H57" s="70">
        <f>IFERROR(H42,0)+IFERROR(H46,0)+IFERROR(H49,0)+IFERROR(H51,0)+IFERROR(H53,0)+IFERROR(H55,0)</f>
        <v>0</v>
      </c>
      <c r="I57" s="70">
        <f>IFERROR(I42,0)+IFERROR(I46,0)+IFERROR(I49,0)+IFERROR(I51,0)+IFERROR(I53,0)+IFERROR(I55,0)</f>
        <v>0</v>
      </c>
      <c r="J57" s="70">
        <f>IFERROR(J42,0)+IFERROR(J46,0)+IFERROR(J49,0)+IFERROR(J51,0)+IFERROR(J53,0)+IFERROR(J55,0)</f>
        <v>0</v>
      </c>
      <c r="K57" s="70">
        <f>IFERROR(K42,0)+IFERROR(K46,0)+IFERROR(K49,0)+IFERROR(K51,0)+IFERROR(K53,0)+IFERROR(K55,0)</f>
        <v>0</v>
      </c>
      <c r="L57" s="70">
        <f>IFERROR(L42,0)+IFERROR(L46,0)+IFERROR(L49,0)+IFERROR(L51,0)+IFERROR(L53,0)+IFERROR(L55,0)</f>
        <v>0</v>
      </c>
      <c r="M57" s="70">
        <f>IFERROR(M42,0)+IFERROR(M46,0)+IFERROR(M49,0)+IFERROR(M51,0)+IFERROR(M53,0)+IFERROR(M55,0)</f>
        <v>0</v>
      </c>
    </row>
    <row r="58" spans="1:15" ht="14.25" customHeight="1" x14ac:dyDescent="0.3">
      <c r="A58" s="54"/>
      <c r="B58" s="54"/>
      <c r="C58" s="54"/>
      <c r="D58" s="54"/>
      <c r="E58" s="53" t="s">
        <v>106</v>
      </c>
      <c r="F58" s="55">
        <f>IFERROR(F57/F59,0)</f>
        <v>0</v>
      </c>
      <c r="G58" s="55">
        <f>IFERROR(G57/G59,0)</f>
        <v>0</v>
      </c>
      <c r="H58" s="55">
        <f>IFERROR(H57/H59,0)</f>
        <v>0</v>
      </c>
      <c r="I58" s="55">
        <f>IFERROR(I57/I59,0)</f>
        <v>0</v>
      </c>
      <c r="J58" s="55">
        <f>IFERROR(J57/J59,0)</f>
        <v>0</v>
      </c>
      <c r="K58" s="55">
        <f>IFERROR(K57/K59,0)</f>
        <v>0</v>
      </c>
      <c r="L58" s="55">
        <f>IFERROR(L57/L59,0)</f>
        <v>0</v>
      </c>
      <c r="M58" s="55">
        <f>IFERROR(M57/M59,0)</f>
        <v>0</v>
      </c>
    </row>
    <row r="59" spans="1:15" ht="14.25" customHeight="1" x14ac:dyDescent="0.3">
      <c r="A59" s="66"/>
      <c r="B59" s="66"/>
      <c r="C59" s="66"/>
      <c r="D59" s="66"/>
      <c r="E59" s="67" t="s">
        <v>14</v>
      </c>
      <c r="F59" s="68">
        <f>Revenue!F7</f>
        <v>197147298</v>
      </c>
      <c r="G59" s="68">
        <f>Revenue!G7</f>
        <v>202498052</v>
      </c>
      <c r="H59" s="68">
        <f>Revenue!H7</f>
        <v>108378024</v>
      </c>
      <c r="I59" s="68">
        <f>Revenue!I7</f>
        <v>89085937</v>
      </c>
      <c r="J59" s="68">
        <f>Revenue!J7</f>
        <v>185191845.83560002</v>
      </c>
      <c r="K59" s="68">
        <f>Revenue!K7</f>
        <v>192216172.54814434</v>
      </c>
      <c r="L59" s="68">
        <f>Revenue!L7</f>
        <v>199456955.76803297</v>
      </c>
      <c r="M59" s="68">
        <f>Revenue!M7</f>
        <v>207064244.06102577</v>
      </c>
    </row>
    <row r="60" spans="1:15" ht="14.25" customHeight="1" x14ac:dyDescent="0.3">
      <c r="B60" s="5"/>
      <c r="C60" s="5"/>
      <c r="D60" s="5"/>
      <c r="E60" s="5"/>
    </row>
    <row r="61" spans="1:15" ht="14.25" customHeight="1" x14ac:dyDescent="0.3">
      <c r="A61" s="8" t="s">
        <v>127</v>
      </c>
      <c r="F61" s="26" t="s">
        <v>87</v>
      </c>
      <c r="G61" s="26"/>
      <c r="H61" s="26"/>
      <c r="I61" s="27" t="s">
        <v>88</v>
      </c>
      <c r="J61" s="27"/>
      <c r="K61" s="27"/>
      <c r="L61" s="27"/>
      <c r="M61" s="27"/>
    </row>
    <row r="62" spans="1:15" s="4" customFormat="1" ht="14.25" customHeight="1" x14ac:dyDescent="0.3">
      <c r="A62" s="7"/>
      <c r="B62" s="7"/>
      <c r="C62" s="7"/>
      <c r="D62" s="7"/>
      <c r="E62" s="7" t="s">
        <v>85</v>
      </c>
      <c r="F62" s="16">
        <v>2023</v>
      </c>
      <c r="G62" s="16">
        <v>2024</v>
      </c>
      <c r="H62" s="17" t="s">
        <v>79</v>
      </c>
      <c r="I62" s="17" t="s">
        <v>86</v>
      </c>
      <c r="J62" s="25">
        <v>2026</v>
      </c>
      <c r="K62" s="25">
        <v>2027</v>
      </c>
      <c r="L62" s="25">
        <v>2028</v>
      </c>
      <c r="M62" s="25">
        <v>2029</v>
      </c>
      <c r="N62" s="7" t="s">
        <v>13</v>
      </c>
      <c r="O62" s="7" t="s">
        <v>55</v>
      </c>
    </row>
    <row r="63" spans="1:15" ht="14.25" customHeight="1" x14ac:dyDescent="0.3">
      <c r="A63" s="24"/>
      <c r="B63" s="24"/>
      <c r="C63" s="24"/>
      <c r="D63" s="24"/>
      <c r="E63" s="24" t="s">
        <v>27</v>
      </c>
      <c r="F63" s="23">
        <f>PL!F9+PL_A!F9</f>
        <v>43512069</v>
      </c>
      <c r="G63" s="23">
        <f>PL!G9+PL_A!G9</f>
        <v>43080381</v>
      </c>
      <c r="H63" s="23">
        <f>PL!H9+PL_A!H9</f>
        <v>22570358</v>
      </c>
      <c r="I63" s="23">
        <f>COGS!I70</f>
        <v>18552667.936217826</v>
      </c>
      <c r="J63" s="23">
        <f>COGS!J70</f>
        <v>38567286.105809622</v>
      </c>
      <c r="K63" s="23">
        <f>COGS!K70</f>
        <v>40030143.267802984</v>
      </c>
      <c r="L63" s="23">
        <f>COGS!L70</f>
        <v>41538078.764701128</v>
      </c>
      <c r="M63" s="23">
        <f>COGS!M70</f>
        <v>43122341.088786833</v>
      </c>
      <c r="N63" s="20" t="s">
        <v>18</v>
      </c>
      <c r="O63" s="21"/>
    </row>
    <row r="64" spans="1:15" ht="14.25" customHeight="1" x14ac:dyDescent="0.3">
      <c r="A64" s="69"/>
      <c r="B64" s="69"/>
      <c r="C64" s="69"/>
      <c r="D64" s="69"/>
      <c r="E64" s="69" t="s">
        <v>128</v>
      </c>
      <c r="F64" s="70">
        <f>SUM(F63:F63)</f>
        <v>43512069</v>
      </c>
      <c r="G64" s="70">
        <f>SUM(G63:G63)</f>
        <v>43080381</v>
      </c>
      <c r="H64" s="70">
        <f>SUM(H63:H63)</f>
        <v>22570358</v>
      </c>
      <c r="I64" s="70">
        <f>SUM(I63:I63)</f>
        <v>18552667.936217826</v>
      </c>
      <c r="J64" s="70">
        <f>SUM(J63:J63)</f>
        <v>38567286.105809622</v>
      </c>
      <c r="K64" s="70">
        <f>SUM(K63:K63)</f>
        <v>40030143.267802984</v>
      </c>
      <c r="L64" s="70">
        <f>SUM(L63:L63)</f>
        <v>41538078.764701128</v>
      </c>
      <c r="M64" s="70">
        <f>SUM(M63:M63)</f>
        <v>43122341.088786833</v>
      </c>
    </row>
    <row r="65" spans="1:15" ht="14.25" customHeight="1" x14ac:dyDescent="0.3">
      <c r="A65" s="54"/>
      <c r="B65" s="54"/>
      <c r="C65" s="54"/>
      <c r="D65" s="54"/>
      <c r="E65" s="53" t="s">
        <v>106</v>
      </c>
      <c r="F65" s="55">
        <f>IFERROR(F64/F66,0)</f>
        <v>0.22070842178115979</v>
      </c>
      <c r="G65" s="55">
        <f>IFERROR(G64/G66,0)</f>
        <v>0.21274466877340628</v>
      </c>
      <c r="H65" s="55">
        <f>IFERROR(H64/H66,0)</f>
        <v>0.20825585452637521</v>
      </c>
      <c r="I65" s="55">
        <f>IFERROR(I64/I66,0)</f>
        <v>0.20825585452637521</v>
      </c>
      <c r="J65" s="55">
        <f>IFERROR(J64/J66,0)</f>
        <v>0.20825585452637521</v>
      </c>
      <c r="K65" s="55">
        <f>IFERROR(K64/K66,0)</f>
        <v>0.20825585452637521</v>
      </c>
      <c r="L65" s="55">
        <f>IFERROR(L64/L66,0)</f>
        <v>0.20825585452637521</v>
      </c>
      <c r="M65" s="55">
        <f>IFERROR(M64/M66,0)</f>
        <v>0.20825585452637521</v>
      </c>
    </row>
    <row r="66" spans="1:15" ht="14.25" customHeight="1" x14ac:dyDescent="0.3">
      <c r="A66" s="66"/>
      <c r="B66" s="66"/>
      <c r="C66" s="66"/>
      <c r="D66" s="66"/>
      <c r="E66" s="67" t="s">
        <v>14</v>
      </c>
      <c r="F66" s="68">
        <f>Revenue!F7</f>
        <v>197147298</v>
      </c>
      <c r="G66" s="68">
        <f>Revenue!G7</f>
        <v>202498052</v>
      </c>
      <c r="H66" s="68">
        <f>Revenue!H7</f>
        <v>108378024</v>
      </c>
      <c r="I66" s="68">
        <f>Revenue!I7</f>
        <v>89085937</v>
      </c>
      <c r="J66" s="68">
        <f>Revenue!J7</f>
        <v>185191845.83560002</v>
      </c>
      <c r="K66" s="68">
        <f>Revenue!K7</f>
        <v>192216172.54814434</v>
      </c>
      <c r="L66" s="68">
        <f>Revenue!L7</f>
        <v>199456955.76803297</v>
      </c>
      <c r="M66" s="68">
        <f>Revenue!M7</f>
        <v>207064244.06102577</v>
      </c>
    </row>
    <row r="67" spans="1:15" ht="14.25" customHeight="1" x14ac:dyDescent="0.3">
      <c r="B67" s="5"/>
      <c r="C67" s="5"/>
      <c r="D67" s="5"/>
      <c r="E67" s="5"/>
    </row>
    <row r="68" spans="1:15" ht="14.25" customHeight="1" x14ac:dyDescent="0.3">
      <c r="A68" s="8" t="s">
        <v>129</v>
      </c>
      <c r="F68" s="26" t="s">
        <v>87</v>
      </c>
      <c r="G68" s="26"/>
      <c r="H68" s="26"/>
      <c r="I68" s="27" t="s">
        <v>88</v>
      </c>
      <c r="J68" s="27"/>
      <c r="K68" s="27"/>
      <c r="L68" s="27"/>
      <c r="M68" s="27"/>
    </row>
    <row r="69" spans="1:15" s="4" customFormat="1" ht="14.25" customHeight="1" x14ac:dyDescent="0.3">
      <c r="A69" s="7"/>
      <c r="B69" s="7"/>
      <c r="C69" s="7"/>
      <c r="D69" s="7" t="s">
        <v>13</v>
      </c>
      <c r="E69" s="7" t="s">
        <v>85</v>
      </c>
      <c r="F69" s="16">
        <v>2023</v>
      </c>
      <c r="G69" s="16">
        <v>2024</v>
      </c>
      <c r="H69" s="17" t="s">
        <v>79</v>
      </c>
      <c r="I69" s="17" t="s">
        <v>86</v>
      </c>
      <c r="J69" s="25">
        <v>2026</v>
      </c>
      <c r="K69" s="25">
        <v>2027</v>
      </c>
      <c r="L69" s="25">
        <v>2028</v>
      </c>
      <c r="M69" s="25">
        <v>2029</v>
      </c>
      <c r="N69" s="7" t="s">
        <v>13</v>
      </c>
      <c r="O69" s="7" t="s">
        <v>55</v>
      </c>
    </row>
    <row r="70" spans="1:15" ht="14.25" customHeight="1" x14ac:dyDescent="0.3">
      <c r="A70" s="39"/>
      <c r="B70" s="39"/>
      <c r="C70" s="41" t="s">
        <v>113</v>
      </c>
      <c r="D70" s="40" t="s">
        <v>110</v>
      </c>
      <c r="E70" s="39" t="s">
        <v>27</v>
      </c>
      <c r="F70" s="38">
        <f>PL!F9+PL_A!F9</f>
        <v>43512069</v>
      </c>
      <c r="G70" s="38">
        <f>PL!G9+PL_A!G9</f>
        <v>43080381</v>
      </c>
      <c r="H70" s="38">
        <f>PL!H9+PL_A!H9</f>
        <v>22570358</v>
      </c>
      <c r="I70" s="38">
        <f>I71*I72</f>
        <v>18552667.936217826</v>
      </c>
      <c r="J70" s="38">
        <f>J71*J72</f>
        <v>38567286.105809622</v>
      </c>
      <c r="K70" s="38">
        <f>K71*K72</f>
        <v>40030143.267802984</v>
      </c>
      <c r="L70" s="38">
        <f>L71*L72</f>
        <v>41538078.764701128</v>
      </c>
      <c r="M70" s="38">
        <f>M71*M72</f>
        <v>43122341.088786833</v>
      </c>
      <c r="N70" s="20" t="s">
        <v>18</v>
      </c>
      <c r="O70" s="21"/>
    </row>
    <row r="71" spans="1:15" ht="14.25" customHeight="1" x14ac:dyDescent="0.3">
      <c r="A71" s="54"/>
      <c r="B71" s="54"/>
      <c r="C71" s="54"/>
      <c r="D71" s="54"/>
      <c r="E71" s="53" t="s">
        <v>106</v>
      </c>
      <c r="F71" s="55">
        <f>IFERROR(F70/F72,0)</f>
        <v>0.22070842178115979</v>
      </c>
      <c r="G71" s="55">
        <f>IFERROR(G70/G72,0)</f>
        <v>0.21274466877340628</v>
      </c>
      <c r="H71" s="55">
        <f>IFERROR(H70/H72,0)</f>
        <v>0.20825585452637521</v>
      </c>
      <c r="I71" s="55">
        <f>IF($D70="3-Year Average", IFERROR(($F71*12+$G71*12+$H71*6)/(12+12+6),0), IF($D70="2-Year Average", IFERROR(($G71*12+$H71*6)/(12+6),0), IF($D70="Previous Year", IFERROR($G71,0), IF($D70="Current Year", IFERROR($H71,0), ""))))</f>
        <v>0.20825585452637521</v>
      </c>
      <c r="J71" s="55">
        <f>I71</f>
        <v>0.20825585452637521</v>
      </c>
      <c r="K71" s="55">
        <f>J71</f>
        <v>0.20825585452637521</v>
      </c>
      <c r="L71" s="55">
        <f>K71</f>
        <v>0.20825585452637521</v>
      </c>
      <c r="M71" s="55">
        <f>L71</f>
        <v>0.20825585452637521</v>
      </c>
    </row>
    <row r="72" spans="1:15" ht="14.25" customHeight="1" x14ac:dyDescent="0.3">
      <c r="A72" s="66"/>
      <c r="B72" s="66"/>
      <c r="C72" s="66"/>
      <c r="D72" s="66"/>
      <c r="E72" s="67" t="s">
        <v>14</v>
      </c>
      <c r="F72" s="68">
        <f>Revenue!F7</f>
        <v>197147298</v>
      </c>
      <c r="G72" s="68">
        <f>Revenue!G7</f>
        <v>202498052</v>
      </c>
      <c r="H72" s="68">
        <f>Revenue!H7</f>
        <v>108378024</v>
      </c>
      <c r="I72" s="68">
        <f>Revenue!I7</f>
        <v>89085937</v>
      </c>
      <c r="J72" s="68">
        <f>Revenue!J7</f>
        <v>185191845.83560002</v>
      </c>
      <c r="K72" s="68">
        <f>Revenue!K7</f>
        <v>192216172.54814434</v>
      </c>
      <c r="L72" s="68">
        <f>Revenue!L7</f>
        <v>199456955.76803297</v>
      </c>
      <c r="M72" s="68">
        <f>Revenue!M7</f>
        <v>207064244.06102577</v>
      </c>
    </row>
    <row r="73" spans="1:15" ht="14.25" customHeight="1" x14ac:dyDescent="0.3">
      <c r="B73" s="5"/>
      <c r="C73" s="5"/>
      <c r="D73" s="5"/>
      <c r="E73" s="5"/>
    </row>
    <row r="74" spans="1:15" ht="14.25" customHeight="1" x14ac:dyDescent="0.3">
      <c r="A74" s="8" t="s">
        <v>130</v>
      </c>
      <c r="F74" s="26" t="s">
        <v>87</v>
      </c>
      <c r="G74" s="26"/>
      <c r="H74" s="26"/>
      <c r="I74" s="27" t="s">
        <v>88</v>
      </c>
      <c r="J74" s="27"/>
      <c r="K74" s="27"/>
      <c r="L74" s="27"/>
      <c r="M74" s="27"/>
    </row>
    <row r="75" spans="1:15" s="4" customFormat="1" ht="14.25" customHeight="1" x14ac:dyDescent="0.3">
      <c r="A75" s="7"/>
      <c r="B75" s="7"/>
      <c r="C75" s="7" t="s">
        <v>131</v>
      </c>
      <c r="D75" s="7" t="s">
        <v>13</v>
      </c>
      <c r="E75" s="7" t="s">
        <v>85</v>
      </c>
      <c r="F75" s="16">
        <v>2023</v>
      </c>
      <c r="G75" s="16">
        <v>2024</v>
      </c>
      <c r="H75" s="17" t="s">
        <v>79</v>
      </c>
      <c r="I75" s="17" t="s">
        <v>86</v>
      </c>
      <c r="J75" s="25">
        <v>2026</v>
      </c>
      <c r="K75" s="25">
        <v>2027</v>
      </c>
      <c r="L75" s="25">
        <v>2028</v>
      </c>
      <c r="M75" s="25">
        <v>2029</v>
      </c>
      <c r="N75" s="7" t="s">
        <v>13</v>
      </c>
      <c r="O75" s="7" t="s">
        <v>55</v>
      </c>
    </row>
    <row r="76" spans="1:15" ht="14.25" customHeight="1" x14ac:dyDescent="0.3">
      <c r="A76" s="24"/>
      <c r="B76" s="42" t="s">
        <v>134</v>
      </c>
      <c r="C76" s="28" t="s">
        <v>135</v>
      </c>
      <c r="D76" s="28" t="s">
        <v>97</v>
      </c>
      <c r="E76" s="24" t="s">
        <v>186</v>
      </c>
      <c r="F76" s="23">
        <f>PL!F11+PL_A!F11</f>
        <v>785495</v>
      </c>
      <c r="G76" s="23">
        <f>PL!G11+PL_A!G11</f>
        <v>833423</v>
      </c>
      <c r="H76" s="23">
        <f>PL!H11+PL_A!H11</f>
        <v>482154</v>
      </c>
      <c r="I76" s="23">
        <f>IF($C76="Apportionment", $H76/6*(12-6), (IF($D76="Inflation Rate", Data!D$6, IF($D76="GDP Growth Rate", Data!D$8, ""))+1)*G76-$H76)</f>
        <v>482154</v>
      </c>
      <c r="J76" s="23">
        <f>(IF($D76="Inflation Rate", Data!E$6, IF($D76="GDP Growth Rate", Data!E$8, ""))+1)*(H76+I76)</f>
        <v>984317.39100000006</v>
      </c>
      <c r="K76" s="23">
        <f>(IF($D76="Inflation Rate", Data!F$6, IF($D76="GDP Growth Rate", Data!F$8, ""))+1)*J76</f>
        <v>1003954.52295045</v>
      </c>
      <c r="L76" s="23">
        <f>(IF($D76="Inflation Rate", Data!G$6, IF($D76="GDP Growth Rate", Data!G$8, ""))+1)*K76</f>
        <v>1023913.1388667048</v>
      </c>
      <c r="M76" s="23">
        <f>(IF($D76="Inflation Rate", Data!H$6, IF($D76="GDP Growth Rate", Data!H$8, ""))+1)*L76</f>
        <v>1044309.4885929294</v>
      </c>
      <c r="N76" s="20" t="s">
        <v>19</v>
      </c>
      <c r="O76" s="21"/>
    </row>
    <row r="77" spans="1:15" ht="14.25" customHeight="1" x14ac:dyDescent="0.3">
      <c r="A77" s="24"/>
      <c r="B77" s="24"/>
      <c r="C77" s="28" t="s">
        <v>135</v>
      </c>
      <c r="D77" s="28" t="s">
        <v>97</v>
      </c>
      <c r="E77" s="24" t="s">
        <v>30</v>
      </c>
      <c r="F77" s="23">
        <f>PL!F12+PL_A!F12</f>
        <v>0</v>
      </c>
      <c r="G77" s="23">
        <f>PL!G12+PL_A!G12</f>
        <v>200000</v>
      </c>
      <c r="H77" s="23">
        <f>PL!H12+PL_A!H12</f>
        <v>2500</v>
      </c>
      <c r="I77" s="23">
        <f>IF($C77="Apportionment", $H77/6*(12-6), (IF($D77="Inflation Rate", Data!D$6, IF($D77="GDP Growth Rate", Data!D$8, ""))+1)*G77-$H77)</f>
        <v>2500</v>
      </c>
      <c r="J77" s="23">
        <f>(IF($D77="Inflation Rate", Data!E$6, IF($D77="GDP Growth Rate", Data!E$8, ""))+1)*(H77+I77)</f>
        <v>5103.75</v>
      </c>
      <c r="K77" s="23">
        <f>(IF($D77="Inflation Rate", Data!F$6, IF($D77="GDP Growth Rate", Data!F$8, ""))+1)*J77</f>
        <v>5205.5698124999999</v>
      </c>
      <c r="L77" s="23">
        <f>(IF($D77="Inflation Rate", Data!G$6, IF($D77="GDP Growth Rate", Data!G$8, ""))+1)*K77</f>
        <v>5309.0565403724995</v>
      </c>
      <c r="M77" s="23">
        <f>(IF($D77="Inflation Rate", Data!H$6, IF($D77="GDP Growth Rate", Data!H$8, ""))+1)*L77</f>
        <v>5414.8129466567198</v>
      </c>
      <c r="N77" s="20" t="s">
        <v>19</v>
      </c>
      <c r="O77" s="21"/>
    </row>
    <row r="78" spans="1:15" ht="14.25" customHeight="1" x14ac:dyDescent="0.3">
      <c r="A78" s="24"/>
      <c r="B78" s="24"/>
      <c r="C78" s="28" t="s">
        <v>135</v>
      </c>
      <c r="D78" s="28" t="s">
        <v>97</v>
      </c>
      <c r="E78" s="24" t="s">
        <v>187</v>
      </c>
      <c r="F78" s="23">
        <f>PL!F13+PL_A!F13</f>
        <v>1139403</v>
      </c>
      <c r="G78" s="23">
        <f>PL!G13+PL_A!G13</f>
        <v>1255062</v>
      </c>
      <c r="H78" s="23">
        <f>PL!H13+PL_A!H13</f>
        <v>605071</v>
      </c>
      <c r="I78" s="23">
        <f>IF($C78="Apportionment", $H78/6*(12-6), (IF($D78="Inflation Rate", Data!D$6, IF($D78="GDP Growth Rate", Data!D$8, ""))+1)*G78-$H78)</f>
        <v>605071</v>
      </c>
      <c r="J78" s="23">
        <f>(IF($D78="Inflation Rate", Data!E$6, IF($D78="GDP Growth Rate", Data!E$8, ""))+1)*(H78+I78)</f>
        <v>1235252.4465000001</v>
      </c>
      <c r="K78" s="23">
        <f>(IF($D78="Inflation Rate", Data!F$6, IF($D78="GDP Growth Rate", Data!F$8, ""))+1)*J78</f>
        <v>1259895.7328076749</v>
      </c>
      <c r="L78" s="23">
        <f>(IF($D78="Inflation Rate", Data!G$6, IF($D78="GDP Growth Rate", Data!G$8, ""))+1)*K78</f>
        <v>1284942.4599758913</v>
      </c>
      <c r="M78" s="23">
        <f>(IF($D78="Inflation Rate", Data!H$6, IF($D78="GDP Growth Rate", Data!H$8, ""))+1)*L78</f>
        <v>1310538.5137786109</v>
      </c>
      <c r="N78" s="20" t="s">
        <v>19</v>
      </c>
      <c r="O78" s="21"/>
    </row>
    <row r="79" spans="1:15" ht="14.25" customHeight="1" x14ac:dyDescent="0.3">
      <c r="A79" s="24"/>
      <c r="B79" s="24"/>
      <c r="C79" s="28" t="s">
        <v>135</v>
      </c>
      <c r="D79" s="28" t="s">
        <v>97</v>
      </c>
      <c r="E79" s="24" t="s">
        <v>188</v>
      </c>
      <c r="F79" s="23">
        <f>PL!F14+PL_A!F14</f>
        <v>399023</v>
      </c>
      <c r="G79" s="23">
        <f>PL!G14+PL_A!G14</f>
        <v>734996</v>
      </c>
      <c r="H79" s="23">
        <f>PL!H14+PL_A!H14</f>
        <v>404825</v>
      </c>
      <c r="I79" s="23">
        <f>IF($C79="Apportionment", $H79/6*(12-6), (IF($D79="Inflation Rate", Data!D$6, IF($D79="GDP Growth Rate", Data!D$8, ""))+1)*G79-$H79)</f>
        <v>404825</v>
      </c>
      <c r="J79" s="23">
        <f>(IF($D79="Inflation Rate", Data!E$6, IF($D79="GDP Growth Rate", Data!E$8, ""))+1)*(H79+I79)</f>
        <v>826450.23750000005</v>
      </c>
      <c r="K79" s="23">
        <f>(IF($D79="Inflation Rate", Data!F$6, IF($D79="GDP Growth Rate", Data!F$8, ""))+1)*J79</f>
        <v>842937.91973812494</v>
      </c>
      <c r="L79" s="23">
        <f>(IF($D79="Inflation Rate", Data!G$6, IF($D79="GDP Growth Rate", Data!G$8, ""))+1)*K79</f>
        <v>859695.52558251878</v>
      </c>
      <c r="M79" s="23">
        <f>(IF($D79="Inflation Rate", Data!H$6, IF($D79="GDP Growth Rate", Data!H$8, ""))+1)*L79</f>
        <v>876820.66045212245</v>
      </c>
      <c r="N79" s="20" t="s">
        <v>19</v>
      </c>
      <c r="O79" s="21"/>
    </row>
    <row r="80" spans="1:15" ht="14.25" customHeight="1" x14ac:dyDescent="0.3">
      <c r="A80" s="69"/>
      <c r="B80" s="69"/>
      <c r="C80" s="69"/>
      <c r="D80" s="69"/>
      <c r="E80" s="69" t="s">
        <v>132</v>
      </c>
      <c r="F80" s="70">
        <f>SUM(F76:F79)</f>
        <v>2323921</v>
      </c>
      <c r="G80" s="70">
        <f>SUM(G76:G79)</f>
        <v>3023481</v>
      </c>
      <c r="H80" s="70">
        <f>SUM(H76:H79)</f>
        <v>1494550</v>
      </c>
      <c r="I80" s="70">
        <f>SUM(I76:I79)</f>
        <v>1494550</v>
      </c>
      <c r="J80" s="70">
        <f>SUM(J76:J79)</f>
        <v>3051123.8250000002</v>
      </c>
      <c r="K80" s="70">
        <f>SUM(K76:K79)</f>
        <v>3111993.7453087498</v>
      </c>
      <c r="L80" s="70">
        <f>SUM(L76:L79)</f>
        <v>3173860.1809654874</v>
      </c>
      <c r="M80" s="70">
        <f>SUM(M76:M79)</f>
        <v>3237083.4757703193</v>
      </c>
    </row>
    <row r="81" spans="1:15" ht="14.25" customHeight="1" x14ac:dyDescent="0.3">
      <c r="A81" s="54"/>
      <c r="B81" s="54"/>
      <c r="C81" s="63" t="s">
        <v>133</v>
      </c>
      <c r="D81" s="78" t="s">
        <v>97</v>
      </c>
      <c r="E81" s="53" t="str">
        <f>(IF($D81="Inflation Rate", "Inflation Rate", IF($D81="GDP Growth Rate", "GDP Growth Rate", "")))</f>
        <v>Inflation Rate</v>
      </c>
      <c r="F81" s="55"/>
      <c r="G81" s="55"/>
      <c r="H81" s="55"/>
      <c r="I81" s="55">
        <f>(IF($D81="Inflation Rate", Data!D$6, IF($D81="GDP Growth Rate", Data!D$8, "")))</f>
        <v>2.198E-2</v>
      </c>
      <c r="J81" s="55">
        <f>(IF($D81="Inflation Rate", Data!E$6, IF($D81="GDP Growth Rate", Data!E$8, "")))</f>
        <v>2.0750000000000001E-2</v>
      </c>
      <c r="K81" s="55">
        <f>(IF($D81="Inflation Rate", Data!F$6, IF($D81="GDP Growth Rate", Data!F$8, "")))</f>
        <v>1.9949999999999999E-2</v>
      </c>
      <c r="L81" s="55">
        <f>(IF($D81="Inflation Rate", Data!G$6, IF($D81="GDP Growth Rate", Data!G$8, "")))</f>
        <v>1.9879999999999998E-2</v>
      </c>
      <c r="M81" s="55">
        <f>(IF($D81="Inflation Rate", Data!H$6, IF($D81="GDP Growth Rate", Data!H$8, "")))</f>
        <v>1.992E-2</v>
      </c>
    </row>
    <row r="82" spans="1:15" ht="14.25" customHeight="1" x14ac:dyDescent="0.3">
      <c r="A82" s="54"/>
      <c r="B82" s="54"/>
      <c r="C82" s="54"/>
      <c r="D82" s="54"/>
      <c r="E82" s="53" t="s">
        <v>106</v>
      </c>
      <c r="F82" s="55">
        <f>IFERROR(F80/F83,0)</f>
        <v>1.1787739540817851E-2</v>
      </c>
      <c r="G82" s="55">
        <f>IFERROR(G80/G83,0)</f>
        <v>1.4930914002076424E-2</v>
      </c>
      <c r="H82" s="55">
        <f>IFERROR(H80/H83,0)</f>
        <v>1.3790157310858519E-2</v>
      </c>
      <c r="I82" s="55">
        <f>IFERROR(I80/I83,0)</f>
        <v>1.6776497507120569E-2</v>
      </c>
      <c r="J82" s="55">
        <f>IFERROR(J80/J83,0)</f>
        <v>1.6475476073112678E-2</v>
      </c>
      <c r="K82" s="55">
        <f>IFERROR(K80/K83,0)</f>
        <v>1.6190072375566054E-2</v>
      </c>
      <c r="L82" s="55">
        <f>IFERROR(L80/L83,0)</f>
        <v>1.591250688021462E-2</v>
      </c>
      <c r="M82" s="55">
        <f>IFERROR(M80/M83,0)</f>
        <v>1.5633232528626667E-2</v>
      </c>
    </row>
    <row r="83" spans="1:15" ht="14.25" customHeight="1" x14ac:dyDescent="0.3">
      <c r="A83" s="66"/>
      <c r="B83" s="66"/>
      <c r="C83" s="66"/>
      <c r="D83" s="66"/>
      <c r="E83" s="67" t="s">
        <v>14</v>
      </c>
      <c r="F83" s="68">
        <f>Revenue!F7</f>
        <v>197147298</v>
      </c>
      <c r="G83" s="68">
        <f>Revenue!G7</f>
        <v>202498052</v>
      </c>
      <c r="H83" s="68">
        <f>Revenue!H7</f>
        <v>108378024</v>
      </c>
      <c r="I83" s="68">
        <f>Revenue!I7</f>
        <v>89085937</v>
      </c>
      <c r="J83" s="68">
        <f>Revenue!J7</f>
        <v>185191845.83560002</v>
      </c>
      <c r="K83" s="68">
        <f>Revenue!K7</f>
        <v>192216172.54814434</v>
      </c>
      <c r="L83" s="68">
        <f>Revenue!L7</f>
        <v>199456955.76803297</v>
      </c>
      <c r="M83" s="68">
        <f>Revenue!M7</f>
        <v>207064244.06102577</v>
      </c>
    </row>
    <row r="84" spans="1:15" ht="14.25" customHeight="1" x14ac:dyDescent="0.3">
      <c r="B84" s="5"/>
      <c r="C84" s="5"/>
      <c r="D84" s="5"/>
      <c r="E84" s="5"/>
    </row>
    <row r="85" spans="1:15" ht="14.25" customHeight="1" x14ac:dyDescent="0.3">
      <c r="A85" s="8" t="s">
        <v>136</v>
      </c>
      <c r="F85" s="26" t="s">
        <v>87</v>
      </c>
      <c r="G85" s="26"/>
      <c r="H85" s="26"/>
      <c r="I85" s="27" t="s">
        <v>88</v>
      </c>
      <c r="J85" s="27"/>
      <c r="K85" s="27"/>
      <c r="L85" s="27"/>
      <c r="M85" s="27"/>
    </row>
    <row r="86" spans="1:15" s="4" customFormat="1" ht="14.25" customHeight="1" x14ac:dyDescent="0.3">
      <c r="A86" s="7"/>
      <c r="B86" s="7"/>
      <c r="C86" s="7"/>
      <c r="D86" s="7"/>
      <c r="E86" s="7" t="s">
        <v>85</v>
      </c>
      <c r="F86" s="16">
        <v>2023</v>
      </c>
      <c r="G86" s="16">
        <v>2024</v>
      </c>
      <c r="H86" s="17" t="s">
        <v>79</v>
      </c>
      <c r="I86" s="17" t="s">
        <v>86</v>
      </c>
      <c r="J86" s="25">
        <v>2026</v>
      </c>
      <c r="K86" s="25">
        <v>2027</v>
      </c>
      <c r="L86" s="25">
        <v>2028</v>
      </c>
      <c r="M86" s="25">
        <v>2029</v>
      </c>
      <c r="N86" s="7" t="s">
        <v>13</v>
      </c>
      <c r="O86" s="7" t="s">
        <v>55</v>
      </c>
    </row>
    <row r="87" spans="1:15" ht="14.25" customHeight="1" x14ac:dyDescent="0.3">
      <c r="A87" s="24"/>
      <c r="B87" s="24"/>
      <c r="C87" s="24"/>
      <c r="D87" s="24"/>
      <c r="E87" s="24" t="s">
        <v>185</v>
      </c>
      <c r="F87" s="23">
        <f>PL!F10+PL_A!F10</f>
        <v>6160194</v>
      </c>
      <c r="G87" s="23">
        <f>PL!G10+PL_A!G10</f>
        <v>6160194</v>
      </c>
      <c r="H87" s="23">
        <f>PL!H10+PL_A!H10</f>
        <v>3180097</v>
      </c>
      <c r="I87" s="23">
        <f>COGS!I110</f>
        <v>629559.50641200005</v>
      </c>
      <c r="J87" s="23">
        <f>COGS!J110</f>
        <v>1647989.7007160049</v>
      </c>
      <c r="K87" s="23">
        <f>COGS!K110</f>
        <v>2204947.0981325391</v>
      </c>
      <c r="L87" s="23">
        <f>COGS!L110</f>
        <v>2597911.9523014091</v>
      </c>
      <c r="M87" s="23">
        <f>COGS!M110</f>
        <v>3087756.3327848758</v>
      </c>
      <c r="N87" s="20" t="s">
        <v>20</v>
      </c>
      <c r="O87" s="21"/>
    </row>
    <row r="88" spans="1:15" ht="14.25" customHeight="1" x14ac:dyDescent="0.3">
      <c r="A88" s="24"/>
      <c r="B88" s="24"/>
      <c r="C88" s="24"/>
      <c r="D88" s="24"/>
      <c r="E88" s="24" t="s">
        <v>32</v>
      </c>
      <c r="F88" s="23">
        <f>PL!F15+PL_A!F15</f>
        <v>400630</v>
      </c>
      <c r="G88" s="23">
        <f>PL!G15+PL_A!G15</f>
        <v>400630</v>
      </c>
      <c r="H88" s="23">
        <f>PL!H15+PL_A!H15</f>
        <v>200315</v>
      </c>
      <c r="I88" s="23">
        <f>COGS!I129</f>
        <v>40943.584740000006</v>
      </c>
      <c r="J88" s="23">
        <f>COGS!J129</f>
        <v>106513.63951733551</v>
      </c>
      <c r="K88" s="23">
        <f>COGS!K129</f>
        <v>142003.96821724164</v>
      </c>
      <c r="L88" s="23">
        <f>COGS!L129</f>
        <v>167350.52759035231</v>
      </c>
      <c r="M88" s="23">
        <f>COGS!M129</f>
        <v>198901.64331088759</v>
      </c>
      <c r="N88" s="20" t="s">
        <v>20</v>
      </c>
      <c r="O88" s="21"/>
    </row>
    <row r="89" spans="1:15" ht="14.25" customHeight="1" x14ac:dyDescent="0.3">
      <c r="A89" s="69"/>
      <c r="B89" s="69"/>
      <c r="C89" s="69"/>
      <c r="D89" s="69"/>
      <c r="E89" s="69" t="s">
        <v>137</v>
      </c>
      <c r="F89" s="70">
        <f>SUM(F87:F88)</f>
        <v>6560824</v>
      </c>
      <c r="G89" s="70">
        <f>SUM(G87:G88)</f>
        <v>6560824</v>
      </c>
      <c r="H89" s="70">
        <f>SUM(H87:H88)</f>
        <v>3380412</v>
      </c>
      <c r="I89" s="70">
        <f>SUM(I87:I88)</f>
        <v>670503.09115200001</v>
      </c>
      <c r="J89" s="70">
        <f>SUM(J87:J88)</f>
        <v>1754503.3402333404</v>
      </c>
      <c r="K89" s="70">
        <f>SUM(K87:K88)</f>
        <v>2346951.0663497807</v>
      </c>
      <c r="L89" s="70">
        <f>SUM(L87:L88)</f>
        <v>2765262.4798917612</v>
      </c>
      <c r="M89" s="70">
        <f>SUM(M87:M88)</f>
        <v>3286657.9760957635</v>
      </c>
    </row>
    <row r="90" spans="1:15" ht="14.25" customHeight="1" x14ac:dyDescent="0.3">
      <c r="A90" s="54"/>
      <c r="B90" s="54"/>
      <c r="C90" s="54"/>
      <c r="D90" s="54"/>
      <c r="E90" s="53" t="s">
        <v>106</v>
      </c>
      <c r="F90" s="55">
        <f>IFERROR(F89/F91,0)</f>
        <v>3.3278792388014365E-2</v>
      </c>
      <c r="G90" s="55">
        <f>IFERROR(G89/G91,0)</f>
        <v>3.2399442538834894E-2</v>
      </c>
      <c r="H90" s="55">
        <f>IFERROR(H89/H91,0)</f>
        <v>3.1190935904127574E-2</v>
      </c>
      <c r="I90" s="55">
        <f>IFERROR(I89/I91,0)</f>
        <v>7.5264751512014744E-3</v>
      </c>
      <c r="J90" s="55">
        <f>IFERROR(J89/J91,0)</f>
        <v>9.4739772818661899E-3</v>
      </c>
      <c r="K90" s="55">
        <f>IFERROR(K89/K91,0)</f>
        <v>1.2209956296793603E-2</v>
      </c>
      <c r="L90" s="55">
        <f>IFERROR(L89/L91,0)</f>
        <v>1.3863956106438032E-2</v>
      </c>
      <c r="M90" s="55">
        <f>IFERROR(M89/M91,0)</f>
        <v>1.5872648563733306E-2</v>
      </c>
    </row>
    <row r="91" spans="1:15" ht="14.25" customHeight="1" x14ac:dyDescent="0.3">
      <c r="A91" s="66"/>
      <c r="B91" s="66"/>
      <c r="C91" s="66"/>
      <c r="D91" s="66"/>
      <c r="E91" s="67" t="s">
        <v>14</v>
      </c>
      <c r="F91" s="68">
        <f>Revenue!F7</f>
        <v>197147298</v>
      </c>
      <c r="G91" s="68">
        <f>Revenue!G7</f>
        <v>202498052</v>
      </c>
      <c r="H91" s="68">
        <f>Revenue!H7</f>
        <v>108378024</v>
      </c>
      <c r="I91" s="68">
        <f>Revenue!I7</f>
        <v>89085937</v>
      </c>
      <c r="J91" s="68">
        <f>Revenue!J7</f>
        <v>185191845.83560002</v>
      </c>
      <c r="K91" s="68">
        <f>Revenue!K7</f>
        <v>192216172.54814434</v>
      </c>
      <c r="L91" s="68">
        <f>Revenue!L7</f>
        <v>199456955.76803297</v>
      </c>
      <c r="M91" s="68">
        <f>Revenue!M7</f>
        <v>207064244.06102577</v>
      </c>
    </row>
    <row r="92" spans="1:15" ht="14.25" customHeight="1" x14ac:dyDescent="0.3">
      <c r="B92" s="5"/>
      <c r="C92" s="5"/>
      <c r="D92" s="5"/>
      <c r="E92" s="5"/>
    </row>
    <row r="93" spans="1:15" ht="14.25" customHeight="1" x14ac:dyDescent="0.3">
      <c r="A93" s="8" t="s">
        <v>189</v>
      </c>
    </row>
    <row r="94" spans="1:15" ht="14.25" customHeight="1" x14ac:dyDescent="0.3">
      <c r="A94" s="7" t="s">
        <v>149</v>
      </c>
      <c r="B94" s="43">
        <v>7</v>
      </c>
      <c r="C94" s="5" t="s">
        <v>150</v>
      </c>
    </row>
    <row r="95" spans="1:15" ht="14.25" customHeight="1" x14ac:dyDescent="0.3">
      <c r="A95" s="7" t="s">
        <v>151</v>
      </c>
      <c r="B95" s="43">
        <v>5</v>
      </c>
      <c r="C95" s="7" t="s">
        <v>152</v>
      </c>
      <c r="D95" s="44">
        <v>1</v>
      </c>
      <c r="F95" s="26" t="s">
        <v>87</v>
      </c>
      <c r="G95" s="26"/>
      <c r="H95" s="26"/>
      <c r="I95" s="27" t="s">
        <v>88</v>
      </c>
      <c r="J95" s="27"/>
      <c r="K95" s="27"/>
      <c r="L95" s="27"/>
      <c r="M95" s="27"/>
    </row>
    <row r="96" spans="1:15" s="4" customFormat="1" ht="14.25" customHeight="1" x14ac:dyDescent="0.3">
      <c r="A96" s="7"/>
      <c r="B96" s="7"/>
      <c r="C96" s="7"/>
      <c r="D96" s="7"/>
      <c r="E96" s="7" t="s">
        <v>85</v>
      </c>
      <c r="F96" s="16">
        <v>2023</v>
      </c>
      <c r="G96" s="16">
        <v>2024</v>
      </c>
      <c r="H96" s="17" t="s">
        <v>79</v>
      </c>
      <c r="I96" s="17" t="s">
        <v>86</v>
      </c>
      <c r="J96" s="25">
        <v>2026</v>
      </c>
      <c r="K96" s="25">
        <v>2027</v>
      </c>
      <c r="L96" s="25">
        <v>2028</v>
      </c>
      <c r="M96" s="25">
        <v>2029</v>
      </c>
      <c r="N96" s="7" t="s">
        <v>13</v>
      </c>
      <c r="O96" s="7" t="s">
        <v>55</v>
      </c>
    </row>
    <row r="97" spans="1:15" ht="14.25" customHeight="1" x14ac:dyDescent="0.3">
      <c r="A97" s="39"/>
      <c r="B97" s="39"/>
      <c r="C97" s="39"/>
      <c r="D97" s="39"/>
      <c r="E97" s="39" t="s">
        <v>139</v>
      </c>
      <c r="F97" s="23">
        <f>PL!F10+PL_A!F10</f>
        <v>6160194</v>
      </c>
      <c r="G97" s="23">
        <f>PL!G10+PL_A!G10</f>
        <v>6160194</v>
      </c>
      <c r="H97" s="23">
        <f>PL!H10+PL_A!H10</f>
        <v>3180097</v>
      </c>
      <c r="I97" s="36"/>
      <c r="J97" s="36"/>
      <c r="K97" s="36"/>
      <c r="L97" s="36"/>
      <c r="M97" s="36"/>
      <c r="N97" s="20" t="s">
        <v>20</v>
      </c>
      <c r="O97" s="21"/>
    </row>
    <row r="98" spans="1:15" ht="14.25" customHeight="1" x14ac:dyDescent="0.3">
      <c r="A98" s="79"/>
      <c r="B98" s="79"/>
      <c r="C98" s="79"/>
      <c r="D98" s="79"/>
      <c r="E98" s="79" t="s">
        <v>140</v>
      </c>
      <c r="F98" s="80"/>
      <c r="G98" s="80"/>
      <c r="H98" s="81"/>
      <c r="I98" s="80">
        <f>H98+I101</f>
        <v>6295595.0641200002</v>
      </c>
      <c r="J98" s="80">
        <f>I98+J101</f>
        <v>10184301.943040049</v>
      </c>
      <c r="K98" s="80">
        <f>J98+K101</f>
        <v>11865169.038285337</v>
      </c>
      <c r="L98" s="80">
        <f>K98+L101</f>
        <v>14113950.484728752</v>
      </c>
      <c r="M98" s="80">
        <f>L98+M101</f>
        <v>16763612.843120005</v>
      </c>
    </row>
    <row r="99" spans="1:15" ht="14.25" customHeight="1" x14ac:dyDescent="0.3">
      <c r="A99" s="79"/>
      <c r="B99" s="79"/>
      <c r="C99" s="79"/>
      <c r="D99" s="79"/>
      <c r="E99" s="79" t="s">
        <v>141</v>
      </c>
      <c r="F99" s="80"/>
      <c r="G99" s="80"/>
      <c r="H99" s="81"/>
      <c r="I99" s="80">
        <f>H99-I110</f>
        <v>-629559.50641200005</v>
      </c>
      <c r="J99" s="80">
        <f>I99-J110</f>
        <v>-2277549.2071280051</v>
      </c>
      <c r="K99" s="80">
        <f>J99-K110</f>
        <v>-4482496.3052605446</v>
      </c>
      <c r="L99" s="80">
        <f>K99-L110</f>
        <v>-7080408.2575619537</v>
      </c>
      <c r="M99" s="80">
        <f>L99-M110</f>
        <v>-10168164.59034683</v>
      </c>
    </row>
    <row r="100" spans="1:15" ht="14.25" customHeight="1" x14ac:dyDescent="0.3">
      <c r="A100" s="82"/>
      <c r="B100" s="82"/>
      <c r="C100" s="82"/>
      <c r="D100" s="82"/>
      <c r="E100" s="82" t="s">
        <v>97</v>
      </c>
      <c r="F100" s="83"/>
      <c r="G100" s="83"/>
      <c r="H100" s="83"/>
      <c r="I100" s="83">
        <f>Data!D$6</f>
        <v>2.198E-2</v>
      </c>
      <c r="J100" s="83">
        <f>Data!E$6</f>
        <v>2.0750000000000001E-2</v>
      </c>
      <c r="K100" s="83">
        <f>Data!F$6</f>
        <v>1.9949999999999999E-2</v>
      </c>
      <c r="L100" s="83">
        <f>Data!G$6</f>
        <v>1.9879999999999998E-2</v>
      </c>
      <c r="M100" s="83">
        <f>Data!H$6</f>
        <v>1.992E-2</v>
      </c>
    </row>
    <row r="101" spans="1:15" ht="14.25" customHeight="1" x14ac:dyDescent="0.3">
      <c r="A101" s="84" t="s">
        <v>143</v>
      </c>
      <c r="B101" s="79"/>
      <c r="C101" s="79"/>
      <c r="D101" s="79"/>
      <c r="E101" s="79" t="s">
        <v>142</v>
      </c>
      <c r="F101" s="80"/>
      <c r="G101" s="80"/>
      <c r="H101" s="81"/>
      <c r="I101" s="80">
        <f>IF(I102+I103-H101&gt;0, I102+I103-H101, 0)</f>
        <v>6295595.0641200002</v>
      </c>
      <c r="J101" s="80">
        <f>J102+J103</f>
        <v>3888706.8789200489</v>
      </c>
      <c r="K101" s="80">
        <f>K102+K103</f>
        <v>1680867.0952452892</v>
      </c>
      <c r="L101" s="80">
        <f>L102+L103</f>
        <v>2248781.4464434138</v>
      </c>
      <c r="M101" s="80">
        <f>M102+M103</f>
        <v>2649662.3583912528</v>
      </c>
    </row>
    <row r="102" spans="1:15" ht="14.25" customHeight="1" x14ac:dyDescent="0.3">
      <c r="A102" s="84" t="s">
        <v>144</v>
      </c>
      <c r="B102" s="84"/>
      <c r="C102" s="84"/>
      <c r="D102" s="84"/>
      <c r="E102" s="85" t="s">
        <v>138</v>
      </c>
      <c r="F102" s="86"/>
      <c r="G102" s="86"/>
      <c r="H102" s="86"/>
      <c r="I102" s="86">
        <f>G110*(1+I100)*$D95</f>
        <v>6295595.0641200002</v>
      </c>
      <c r="J102" s="86">
        <f>(H110+I110)*(1+J100)*$D95</f>
        <v>3888706.8789200489</v>
      </c>
      <c r="K102" s="86">
        <f>J110*(1+K100)*$D95</f>
        <v>1680867.0952452892</v>
      </c>
      <c r="L102" s="86">
        <f>K110*(1+L100)*$D95</f>
        <v>2248781.4464434138</v>
      </c>
      <c r="M102" s="86">
        <f>L110*(1+M100)*$D95</f>
        <v>2649662.3583912528</v>
      </c>
    </row>
    <row r="103" spans="1:15" ht="14.25" customHeight="1" x14ac:dyDescent="0.3">
      <c r="A103" s="84" t="s">
        <v>145</v>
      </c>
      <c r="B103" s="84"/>
      <c r="C103" s="84"/>
      <c r="D103" s="84"/>
      <c r="E103" s="85" t="s">
        <v>146</v>
      </c>
      <c r="F103" s="86"/>
      <c r="G103" s="86"/>
      <c r="H103" s="86"/>
      <c r="I103" s="87"/>
      <c r="J103" s="87"/>
      <c r="K103" s="87"/>
      <c r="L103" s="87"/>
      <c r="M103" s="87"/>
    </row>
    <row r="104" spans="1:15" ht="14.25" customHeight="1" x14ac:dyDescent="0.3">
      <c r="A104" s="79"/>
      <c r="B104" s="79"/>
      <c r="C104" s="79"/>
      <c r="D104" s="79"/>
      <c r="E104" s="79" t="s">
        <v>147</v>
      </c>
      <c r="F104" s="80"/>
      <c r="G104" s="80"/>
      <c r="H104" s="80"/>
      <c r="I104" s="80">
        <f>SUM(I105:I109)</f>
        <v>629559.50641200005</v>
      </c>
      <c r="J104" s="80">
        <f>SUM(J105:J109)</f>
        <v>1647989.7007160049</v>
      </c>
      <c r="K104" s="80">
        <f>SUM(K105:K109)</f>
        <v>2204947.0981325391</v>
      </c>
      <c r="L104" s="80">
        <f>SUM(L105:L109)</f>
        <v>2597911.9523014091</v>
      </c>
      <c r="M104" s="80">
        <f>SUM(M105:M109)</f>
        <v>3087756.3327848758</v>
      </c>
    </row>
    <row r="105" spans="1:15" ht="14.25" customHeight="1" x14ac:dyDescent="0.3">
      <c r="A105" s="88"/>
      <c r="B105" s="88"/>
      <c r="C105" s="88"/>
      <c r="D105" s="88"/>
      <c r="E105" s="88" t="str">
        <f>"Capex " &amp; $I$96</f>
        <v>Capex 07/2025 - 12/2025</v>
      </c>
      <c r="F105" s="80"/>
      <c r="G105" s="80"/>
      <c r="H105" s="80"/>
      <c r="I105" s="80">
        <f>I101/$B95/12*MIN(12-$B94+1, 12-6)</f>
        <v>629559.50641200005</v>
      </c>
      <c r="J105" s="80">
        <f>IF(SUM($I105:I105)+$I101/$B95 &gt; $I101, $I101 - SUM($I105:I105), $I101/$B95)</f>
        <v>1259119.0128240001</v>
      </c>
      <c r="K105" s="80">
        <f>IF(SUM($I105:J105)+$I101/$B95 &gt; $I101, $I101 - SUM($I105:J105), $I101/$B95)</f>
        <v>1259119.0128240001</v>
      </c>
      <c r="L105" s="80">
        <f>IF(SUM($I105:K105)+$I101/$B95 &gt; $I101, $I101 - SUM($I105:K105), $I101/$B95)</f>
        <v>1259119.0128240001</v>
      </c>
      <c r="M105" s="80">
        <f>IF(SUM($I105:L105)+$I101/$B95 &gt; $I101, $I101 - SUM($I105:L105), $I101/$B95)</f>
        <v>1259119.0128240001</v>
      </c>
    </row>
    <row r="106" spans="1:15" ht="14.25" customHeight="1" x14ac:dyDescent="0.3">
      <c r="A106" s="88"/>
      <c r="B106" s="88"/>
      <c r="C106" s="88"/>
      <c r="D106" s="88"/>
      <c r="E106" s="88" t="str">
        <f>"Capex FY " &amp; $J$96</f>
        <v>Capex FY 2026</v>
      </c>
      <c r="F106" s="80"/>
      <c r="G106" s="80"/>
      <c r="H106" s="80"/>
      <c r="I106" s="80"/>
      <c r="J106" s="80">
        <f>J101/$B95/12*(12-$B94+1)</f>
        <v>388870.68789200491</v>
      </c>
      <c r="K106" s="80">
        <f>IF(SUM($J106:J106)+$J101/$B95 &gt; $J101, $J101 - SUM($J106:J106), $J101/$B95)</f>
        <v>777741.37578400981</v>
      </c>
      <c r="L106" s="80">
        <f>IF(SUM($J106:K106)+$J101/$B95 &gt; $J101, $J101 - SUM($J106:K106), $J101/$B95)</f>
        <v>777741.37578400981</v>
      </c>
      <c r="M106" s="80">
        <f>IF(SUM($J106:L106)+$J101/$B95 &gt; $J101, $J101 - SUM($J106:L106), $J101/$B95)</f>
        <v>777741.37578400981</v>
      </c>
    </row>
    <row r="107" spans="1:15" ht="14.25" customHeight="1" x14ac:dyDescent="0.3">
      <c r="A107" s="88"/>
      <c r="B107" s="88"/>
      <c r="C107" s="88"/>
      <c r="D107" s="88"/>
      <c r="E107" s="88" t="str">
        <f>"Capex FY " &amp; $K$96</f>
        <v>Capex FY 2027</v>
      </c>
      <c r="F107" s="80"/>
      <c r="G107" s="80"/>
      <c r="H107" s="80"/>
      <c r="I107" s="80"/>
      <c r="J107" s="80"/>
      <c r="K107" s="80">
        <f>K101/$B95/12*(12-$B94+1)</f>
        <v>168086.70952452891</v>
      </c>
      <c r="L107" s="80">
        <f>IF(SUM($K107:K107)+$K101/$B95 &gt; $K101, $K101 - SUM($K107:K107), $K101/$B95)</f>
        <v>336173.41904905782</v>
      </c>
      <c r="M107" s="80">
        <f>IF(SUM($K107:L107)+$K101/$B95 &gt; $K101, $K101 - SUM($K107:L107), $K101/$B95)</f>
        <v>336173.41904905782</v>
      </c>
    </row>
    <row r="108" spans="1:15" ht="14.25" customHeight="1" x14ac:dyDescent="0.3">
      <c r="A108" s="88"/>
      <c r="B108" s="88"/>
      <c r="C108" s="88"/>
      <c r="D108" s="88"/>
      <c r="E108" s="88" t="str">
        <f>"Capex FY " &amp; $L$96</f>
        <v>Capex FY 2028</v>
      </c>
      <c r="F108" s="80"/>
      <c r="G108" s="80"/>
      <c r="H108" s="80"/>
      <c r="I108" s="80"/>
      <c r="J108" s="80"/>
      <c r="K108" s="80"/>
      <c r="L108" s="80">
        <f>L101/$B95/12*(12-$B94+1)</f>
        <v>224878.14464434137</v>
      </c>
      <c r="M108" s="80">
        <f>IF(SUM($L108:L108)+$L101/$B95 &gt; $L101, $L101 - SUM($L108:L108), $L101/$B95)</f>
        <v>449756.28928868275</v>
      </c>
    </row>
    <row r="109" spans="1:15" ht="14.25" customHeight="1" x14ac:dyDescent="0.3">
      <c r="A109" s="88"/>
      <c r="B109" s="88"/>
      <c r="C109" s="88"/>
      <c r="D109" s="88"/>
      <c r="E109" s="88" t="str">
        <f>"Capex FY " &amp; $M$96</f>
        <v>Capex FY 2029</v>
      </c>
      <c r="F109" s="80"/>
      <c r="G109" s="80"/>
      <c r="H109" s="80"/>
      <c r="I109" s="80"/>
      <c r="J109" s="80"/>
      <c r="K109" s="80"/>
      <c r="L109" s="80"/>
      <c r="M109" s="80">
        <f>M101/$B95/12*(12-$B94+1)</f>
        <v>264966.23583912529</v>
      </c>
    </row>
    <row r="110" spans="1:15" ht="14.25" customHeight="1" x14ac:dyDescent="0.3">
      <c r="A110" s="89" t="s">
        <v>148</v>
      </c>
      <c r="B110" s="89"/>
      <c r="C110" s="89"/>
      <c r="D110" s="89"/>
      <c r="E110" s="89" t="s">
        <v>137</v>
      </c>
      <c r="F110" s="90">
        <f>F97</f>
        <v>6160194</v>
      </c>
      <c r="G110" s="90">
        <f>G97</f>
        <v>6160194</v>
      </c>
      <c r="H110" s="90">
        <f>H97</f>
        <v>3180097</v>
      </c>
      <c r="I110" s="90">
        <f>I97+I104</f>
        <v>629559.50641200005</v>
      </c>
      <c r="J110" s="90">
        <f>J97+J104</f>
        <v>1647989.7007160049</v>
      </c>
      <c r="K110" s="90">
        <f>K97+K104</f>
        <v>2204947.0981325391</v>
      </c>
      <c r="L110" s="90">
        <f>L97+L104</f>
        <v>2597911.9523014091</v>
      </c>
      <c r="M110" s="90">
        <f>M97+M104</f>
        <v>3087756.3327848758</v>
      </c>
    </row>
    <row r="111" spans="1:15" ht="14.25" customHeight="1" x14ac:dyDescent="0.3">
      <c r="B111" s="5"/>
      <c r="C111" s="5"/>
      <c r="D111" s="5"/>
      <c r="E111" s="5"/>
    </row>
    <row r="112" spans="1:15" ht="14.25" customHeight="1" x14ac:dyDescent="0.3">
      <c r="A112" s="8" t="s">
        <v>153</v>
      </c>
    </row>
    <row r="113" spans="1:15" ht="14.25" customHeight="1" x14ac:dyDescent="0.3">
      <c r="A113" s="7" t="s">
        <v>149</v>
      </c>
      <c r="B113" s="43">
        <v>7</v>
      </c>
      <c r="C113" s="5" t="s">
        <v>150</v>
      </c>
    </row>
    <row r="114" spans="1:15" ht="14.25" customHeight="1" x14ac:dyDescent="0.3">
      <c r="A114" s="7" t="s">
        <v>151</v>
      </c>
      <c r="B114" s="43">
        <v>5</v>
      </c>
      <c r="C114" s="7" t="s">
        <v>152</v>
      </c>
      <c r="D114" s="44">
        <v>1</v>
      </c>
      <c r="F114" s="26" t="s">
        <v>87</v>
      </c>
      <c r="G114" s="26"/>
      <c r="H114" s="26"/>
      <c r="I114" s="27" t="s">
        <v>88</v>
      </c>
      <c r="J114" s="27"/>
      <c r="K114" s="27"/>
      <c r="L114" s="27"/>
      <c r="M114" s="27"/>
    </row>
    <row r="115" spans="1:15" s="4" customFormat="1" ht="14.25" customHeight="1" x14ac:dyDescent="0.3">
      <c r="A115" s="7"/>
      <c r="B115" s="7"/>
      <c r="C115" s="7"/>
      <c r="D115" s="7"/>
      <c r="E115" s="7" t="s">
        <v>85</v>
      </c>
      <c r="F115" s="16">
        <v>2023</v>
      </c>
      <c r="G115" s="16">
        <v>2024</v>
      </c>
      <c r="H115" s="17" t="s">
        <v>79</v>
      </c>
      <c r="I115" s="17" t="s">
        <v>86</v>
      </c>
      <c r="J115" s="25">
        <v>2026</v>
      </c>
      <c r="K115" s="25">
        <v>2027</v>
      </c>
      <c r="L115" s="25">
        <v>2028</v>
      </c>
      <c r="M115" s="25">
        <v>2029</v>
      </c>
      <c r="N115" s="7" t="s">
        <v>13</v>
      </c>
      <c r="O115" s="7" t="s">
        <v>55</v>
      </c>
    </row>
    <row r="116" spans="1:15" ht="14.25" customHeight="1" x14ac:dyDescent="0.3">
      <c r="A116" s="39"/>
      <c r="B116" s="39"/>
      <c r="C116" s="39"/>
      <c r="D116" s="39"/>
      <c r="E116" s="39" t="s">
        <v>139</v>
      </c>
      <c r="F116" s="23">
        <f>PL!F15+PL_A!F15</f>
        <v>400630</v>
      </c>
      <c r="G116" s="23">
        <f>PL!G15+PL_A!G15</f>
        <v>400630</v>
      </c>
      <c r="H116" s="23">
        <f>PL!H15+PL_A!H15</f>
        <v>200315</v>
      </c>
      <c r="I116" s="36"/>
      <c r="J116" s="36"/>
      <c r="K116" s="36"/>
      <c r="L116" s="36"/>
      <c r="M116" s="36"/>
      <c r="N116" s="20" t="s">
        <v>20</v>
      </c>
      <c r="O116" s="21"/>
    </row>
    <row r="117" spans="1:15" ht="14.25" customHeight="1" x14ac:dyDescent="0.3">
      <c r="A117" s="79"/>
      <c r="B117" s="79"/>
      <c r="C117" s="79"/>
      <c r="D117" s="79"/>
      <c r="E117" s="79" t="s">
        <v>140</v>
      </c>
      <c r="F117" s="80"/>
      <c r="G117" s="80"/>
      <c r="H117" s="81"/>
      <c r="I117" s="80">
        <f>H117+I120</f>
        <v>409435.84740000003</v>
      </c>
      <c r="J117" s="80">
        <f>I117+J120</f>
        <v>655700.54777335504</v>
      </c>
      <c r="K117" s="80">
        <f>J117+K120</f>
        <v>764339.13439906132</v>
      </c>
      <c r="L117" s="80">
        <f>K117+L120</f>
        <v>909166.14150446164</v>
      </c>
      <c r="M117" s="80">
        <f>L117+M120</f>
        <v>1079850.2916044137</v>
      </c>
    </row>
    <row r="118" spans="1:15" ht="14.25" customHeight="1" x14ac:dyDescent="0.3">
      <c r="A118" s="79"/>
      <c r="B118" s="79"/>
      <c r="C118" s="79"/>
      <c r="D118" s="79"/>
      <c r="E118" s="79" t="s">
        <v>141</v>
      </c>
      <c r="F118" s="80"/>
      <c r="G118" s="80"/>
      <c r="H118" s="81"/>
      <c r="I118" s="80">
        <f>H118-I129</f>
        <v>-40943.584740000006</v>
      </c>
      <c r="J118" s="80">
        <f>I118-J129</f>
        <v>-147457.22425733553</v>
      </c>
      <c r="K118" s="80">
        <f>J118-K129</f>
        <v>-289461.19247457717</v>
      </c>
      <c r="L118" s="80">
        <f>K118-L129</f>
        <v>-456811.72006492945</v>
      </c>
      <c r="M118" s="80">
        <f>L118-M129</f>
        <v>-655713.36337581708</v>
      </c>
    </row>
    <row r="119" spans="1:15" ht="14.25" customHeight="1" x14ac:dyDescent="0.3">
      <c r="A119" s="82"/>
      <c r="B119" s="82"/>
      <c r="C119" s="82"/>
      <c r="D119" s="82"/>
      <c r="E119" s="82" t="s">
        <v>97</v>
      </c>
      <c r="F119" s="83"/>
      <c r="G119" s="83"/>
      <c r="H119" s="83"/>
      <c r="I119" s="83">
        <f>Data!D$6</f>
        <v>2.198E-2</v>
      </c>
      <c r="J119" s="83">
        <f>Data!E$6</f>
        <v>2.0750000000000001E-2</v>
      </c>
      <c r="K119" s="83">
        <f>Data!F$6</f>
        <v>1.9949999999999999E-2</v>
      </c>
      <c r="L119" s="83">
        <f>Data!G$6</f>
        <v>1.9879999999999998E-2</v>
      </c>
      <c r="M119" s="83">
        <f>Data!H$6</f>
        <v>1.992E-2</v>
      </c>
    </row>
    <row r="120" spans="1:15" ht="14.25" customHeight="1" x14ac:dyDescent="0.3">
      <c r="A120" s="84" t="s">
        <v>143</v>
      </c>
      <c r="B120" s="79"/>
      <c r="C120" s="79"/>
      <c r="D120" s="79"/>
      <c r="E120" s="79" t="s">
        <v>142</v>
      </c>
      <c r="F120" s="80"/>
      <c r="G120" s="80"/>
      <c r="H120" s="81"/>
      <c r="I120" s="80">
        <f>IF(I121+I122-H120&gt;0, I121+I122-H120, 0)</f>
        <v>409435.84740000003</v>
      </c>
      <c r="J120" s="80">
        <f>J121+J122</f>
        <v>246264.70037335504</v>
      </c>
      <c r="K120" s="80">
        <f>K121+K122</f>
        <v>108638.58662570635</v>
      </c>
      <c r="L120" s="80">
        <f>L121+L122</f>
        <v>144827.00710540038</v>
      </c>
      <c r="M120" s="80">
        <f>M121+M122</f>
        <v>170684.15009995212</v>
      </c>
    </row>
    <row r="121" spans="1:15" ht="14.25" customHeight="1" x14ac:dyDescent="0.3">
      <c r="A121" s="84" t="s">
        <v>144</v>
      </c>
      <c r="B121" s="84"/>
      <c r="C121" s="84"/>
      <c r="D121" s="84"/>
      <c r="E121" s="85" t="s">
        <v>138</v>
      </c>
      <c r="F121" s="86"/>
      <c r="G121" s="86"/>
      <c r="H121" s="86"/>
      <c r="I121" s="86">
        <f>G129*(1+I119)*$D114</f>
        <v>409435.84740000003</v>
      </c>
      <c r="J121" s="86">
        <f>(H129+I129)*(1+J119)*$D114</f>
        <v>246264.70037335504</v>
      </c>
      <c r="K121" s="86">
        <f>J129*(1+K119)*$D114</f>
        <v>108638.58662570635</v>
      </c>
      <c r="L121" s="86">
        <f>K129*(1+L119)*$D114</f>
        <v>144827.00710540038</v>
      </c>
      <c r="M121" s="86">
        <f>L129*(1+M119)*$D114</f>
        <v>170684.15009995212</v>
      </c>
    </row>
    <row r="122" spans="1:15" ht="14.25" customHeight="1" x14ac:dyDescent="0.3">
      <c r="A122" s="84" t="s">
        <v>145</v>
      </c>
      <c r="B122" s="84"/>
      <c r="C122" s="84"/>
      <c r="D122" s="84"/>
      <c r="E122" s="85" t="s">
        <v>146</v>
      </c>
      <c r="F122" s="86"/>
      <c r="G122" s="86"/>
      <c r="H122" s="86"/>
      <c r="I122" s="87"/>
      <c r="J122" s="87"/>
      <c r="K122" s="87"/>
      <c r="L122" s="87"/>
      <c r="M122" s="87"/>
    </row>
    <row r="123" spans="1:15" ht="14.25" customHeight="1" x14ac:dyDescent="0.3">
      <c r="A123" s="79"/>
      <c r="B123" s="79"/>
      <c r="C123" s="79"/>
      <c r="D123" s="79"/>
      <c r="E123" s="79" t="s">
        <v>147</v>
      </c>
      <c r="F123" s="80"/>
      <c r="G123" s="80"/>
      <c r="H123" s="80"/>
      <c r="I123" s="80">
        <f>SUM(I124:I128)</f>
        <v>40943.584740000006</v>
      </c>
      <c r="J123" s="80">
        <f>SUM(J124:J128)</f>
        <v>106513.63951733551</v>
      </c>
      <c r="K123" s="80">
        <f>SUM(K124:K128)</f>
        <v>142003.96821724164</v>
      </c>
      <c r="L123" s="80">
        <f>SUM(L124:L128)</f>
        <v>167350.52759035231</v>
      </c>
      <c r="M123" s="80">
        <f>SUM(M124:M128)</f>
        <v>198901.64331088759</v>
      </c>
    </row>
    <row r="124" spans="1:15" ht="14.25" customHeight="1" x14ac:dyDescent="0.3">
      <c r="A124" s="88"/>
      <c r="B124" s="88"/>
      <c r="C124" s="88"/>
      <c r="D124" s="88"/>
      <c r="E124" s="88" t="str">
        <f>"Capex " &amp; $I$115</f>
        <v>Capex 07/2025 - 12/2025</v>
      </c>
      <c r="F124" s="80"/>
      <c r="G124" s="80"/>
      <c r="H124" s="80"/>
      <c r="I124" s="80">
        <f>I120/$B114/12*MIN(12-$B113+1, 12-6)</f>
        <v>40943.584740000006</v>
      </c>
      <c r="J124" s="80">
        <f>IF(SUM($I124:I124)+$I120/$B114 &gt; $I120, $I120 - SUM($I124:I124), $I120/$B114)</f>
        <v>81887.169480000011</v>
      </c>
      <c r="K124" s="80">
        <f>IF(SUM($I124:J124)+$I120/$B114 &gt; $I120, $I120 - SUM($I124:J124), $I120/$B114)</f>
        <v>81887.169480000011</v>
      </c>
      <c r="L124" s="80">
        <f>IF(SUM($I124:K124)+$I120/$B114 &gt; $I120, $I120 - SUM($I124:K124), $I120/$B114)</f>
        <v>81887.169480000011</v>
      </c>
      <c r="M124" s="80">
        <f>IF(SUM($I124:L124)+$I120/$B114 &gt; $I120, $I120 - SUM($I124:L124), $I120/$B114)</f>
        <v>81887.169480000011</v>
      </c>
    </row>
    <row r="125" spans="1:15" ht="14.25" customHeight="1" x14ac:dyDescent="0.3">
      <c r="A125" s="88"/>
      <c r="B125" s="88"/>
      <c r="C125" s="88"/>
      <c r="D125" s="88"/>
      <c r="E125" s="88" t="str">
        <f>"Capex FY " &amp; $J$115</f>
        <v>Capex FY 2026</v>
      </c>
      <c r="F125" s="80"/>
      <c r="G125" s="80"/>
      <c r="H125" s="80"/>
      <c r="I125" s="80"/>
      <c r="J125" s="80">
        <f>J120/$B114/12*(12-$B113+1)</f>
        <v>24626.470037335501</v>
      </c>
      <c r="K125" s="80">
        <f>IF(SUM($J125:J125)+$J120/$B114 &gt; $J120, $J120 - SUM($J125:J125), $J120/$B114)</f>
        <v>49252.940074671009</v>
      </c>
      <c r="L125" s="80">
        <f>IF(SUM($J125:K125)+$J120/$B114 &gt; $J120, $J120 - SUM($J125:K125), $J120/$B114)</f>
        <v>49252.940074671009</v>
      </c>
      <c r="M125" s="80">
        <f>IF(SUM($J125:L125)+$J120/$B114 &gt; $J120, $J120 - SUM($J125:L125), $J120/$B114)</f>
        <v>49252.940074671009</v>
      </c>
    </row>
    <row r="126" spans="1:15" ht="14.25" customHeight="1" x14ac:dyDescent="0.3">
      <c r="A126" s="88"/>
      <c r="B126" s="88"/>
      <c r="C126" s="88"/>
      <c r="D126" s="88"/>
      <c r="E126" s="88" t="str">
        <f>"Capex FY " &amp; $K$115</f>
        <v>Capex FY 2027</v>
      </c>
      <c r="F126" s="80"/>
      <c r="G126" s="80"/>
      <c r="H126" s="80"/>
      <c r="I126" s="80"/>
      <c r="J126" s="80"/>
      <c r="K126" s="80">
        <f>K120/$B114/12*(12-$B113+1)</f>
        <v>10863.858662570634</v>
      </c>
      <c r="L126" s="80">
        <f>IF(SUM($K126:K126)+$K120/$B114 &gt; $K120, $K120 - SUM($K126:K126), $K120/$B114)</f>
        <v>21727.717325141268</v>
      </c>
      <c r="M126" s="80">
        <f>IF(SUM($K126:L126)+$K120/$B114 &gt; $K120, $K120 - SUM($K126:L126), $K120/$B114)</f>
        <v>21727.717325141268</v>
      </c>
    </row>
    <row r="127" spans="1:15" ht="14.25" customHeight="1" x14ac:dyDescent="0.3">
      <c r="A127" s="88"/>
      <c r="B127" s="88"/>
      <c r="C127" s="88"/>
      <c r="D127" s="88"/>
      <c r="E127" s="88" t="str">
        <f>"Capex FY " &amp; $L$115</f>
        <v>Capex FY 2028</v>
      </c>
      <c r="F127" s="80"/>
      <c r="G127" s="80"/>
      <c r="H127" s="80"/>
      <c r="I127" s="80"/>
      <c r="J127" s="80"/>
      <c r="K127" s="80"/>
      <c r="L127" s="80">
        <f>L120/$B114/12*(12-$B113+1)</f>
        <v>14482.700710540037</v>
      </c>
      <c r="M127" s="80">
        <f>IF(SUM($L127:L127)+$L120/$B114 &gt; $L120, $L120 - SUM($L127:L127), $L120/$B114)</f>
        <v>28965.401421080074</v>
      </c>
    </row>
    <row r="128" spans="1:15" ht="14.25" customHeight="1" x14ac:dyDescent="0.3">
      <c r="A128" s="88"/>
      <c r="B128" s="88"/>
      <c r="C128" s="88"/>
      <c r="D128" s="88"/>
      <c r="E128" s="88" t="str">
        <f>"Capex FY " &amp; $M$115</f>
        <v>Capex FY 2029</v>
      </c>
      <c r="F128" s="80"/>
      <c r="G128" s="80"/>
      <c r="H128" s="80"/>
      <c r="I128" s="80"/>
      <c r="J128" s="80"/>
      <c r="K128" s="80"/>
      <c r="L128" s="80"/>
      <c r="M128" s="80">
        <f>M120/$B114/12*(12-$B113+1)</f>
        <v>17068.415009995213</v>
      </c>
    </row>
    <row r="129" spans="1:13" ht="14.25" customHeight="1" x14ac:dyDescent="0.3">
      <c r="A129" s="89" t="s">
        <v>148</v>
      </c>
      <c r="B129" s="89"/>
      <c r="C129" s="89"/>
      <c r="D129" s="89"/>
      <c r="E129" s="89" t="s">
        <v>137</v>
      </c>
      <c r="F129" s="90">
        <f>F116</f>
        <v>400630</v>
      </c>
      <c r="G129" s="90">
        <f>G116</f>
        <v>400630</v>
      </c>
      <c r="H129" s="90">
        <f>H116</f>
        <v>200315</v>
      </c>
      <c r="I129" s="90">
        <f>I116+I123</f>
        <v>40943.584740000006</v>
      </c>
      <c r="J129" s="90">
        <f>J116+J123</f>
        <v>106513.63951733551</v>
      </c>
      <c r="K129" s="90">
        <f>K116+K123</f>
        <v>142003.96821724164</v>
      </c>
      <c r="L129" s="90">
        <f>L116+L123</f>
        <v>167350.52759035231</v>
      </c>
      <c r="M129" s="90">
        <f>M116+M123</f>
        <v>198901.64331088759</v>
      </c>
    </row>
  </sheetData>
  <sheetProtection formatCells="0" formatColumns="0" formatRows="0" insertRows="0" deleteRows="0"/>
  <phoneticPr fontId="1" type="noConversion"/>
  <dataValidations count="5">
    <dataValidation type="list" allowBlank="1" showInputMessage="1" showErrorMessage="1" sqref="D42" xr:uid="{3C910D23-B425-4B38-BDB4-2CB207F964CC}">
      <formula1>"Wage Growth Rate,Inflation Rate,Internal Analysis"</formula1>
    </dataValidation>
    <dataValidation type="list" allowBlank="1" showInputMessage="1" showErrorMessage="1" sqref="D46 D49 D51 D55 D53 D70" xr:uid="{848A2295-216E-4A2E-9FEB-5017A7F67EBE}">
      <formula1>"3-Year Average,2-Year Average,Previous Year,Current Year,Internal Analysis"</formula1>
    </dataValidation>
    <dataValidation type="list" allowBlank="1" showInputMessage="1" showErrorMessage="1" sqref="D44" xr:uid="{5B758EE0-C8D4-4E99-98CE-F11B4F6D5BD6}">
      <formula1>"Same as the Previous Month,Wage Increase Adjustment"</formula1>
    </dataValidation>
    <dataValidation type="list" allowBlank="1" showInputMessage="1" showErrorMessage="1" sqref="C76:C79" xr:uid="{A22DFDCD-E823-4D43-B2B9-5BD1DA065F29}">
      <formula1>"Apportionment,Inflation Adjustment"</formula1>
    </dataValidation>
    <dataValidation type="list" allowBlank="1" showInputMessage="1" showErrorMessage="1" sqref="D81 D76:D79" xr:uid="{5F026EF8-2D03-4D7E-BFD8-24BB99B11CCF}">
      <formula1>"Inflation Rate,GDP Growth Rate,Internal Analysis"</formula1>
    </dataValidation>
  </dataValidations>
  <pageMargins left="0.25" right="0.25" top="0.75" bottom="0.75" header="0.3" footer="0.3"/>
  <pageSetup paperSize="9" scale="38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18" stopIfTrue="1" id="{88E8EA42-F100-48CB-A717-8EAFFAFD1915}">
            <xm:f>Report_Est_PL!$B$3="M USD"</xm:f>
            <x14:dxf>
              <numFmt numFmtId="183" formatCode="#,##0,,_);\(#,##0,,\);&quot; - &quot;;@_)"/>
            </x14:dxf>
          </x14:cfRule>
          <xm:sqref>A5</xm:sqref>
        </x14:conditionalFormatting>
        <x14:conditionalFormatting xmlns:xm="http://schemas.microsoft.com/office/excel/2006/main">
          <x14:cfRule type="expression" priority="917" stopIfTrue="1" id="{B0B39A13-C123-4FA5-9CE8-CED0F7B9303A}">
            <xm:f>Report_Est_PL!$B$3="M USD"</xm:f>
            <x14:dxf>
              <numFmt numFmtId="183" formatCode="#,##0,,_);\(#,##0,,\);&quot; - &quot;;@_)"/>
            </x14:dxf>
          </x14:cfRule>
          <xm:sqref>B5</xm:sqref>
        </x14:conditionalFormatting>
        <x14:conditionalFormatting xmlns:xm="http://schemas.microsoft.com/office/excel/2006/main">
          <x14:cfRule type="expression" priority="916" stopIfTrue="1" id="{27D29F70-DB4C-41BD-BA7B-58BF1D6022DA}">
            <xm:f>Report_Est_PL!$B$3="M USD"</xm:f>
            <x14:dxf>
              <numFmt numFmtId="183" formatCode="#,##0,,_);\(#,##0,,\);&quot; - &quot;;@_)"/>
            </x14:dxf>
          </x14:cfRule>
          <xm:sqref>C5</xm:sqref>
        </x14:conditionalFormatting>
        <x14:conditionalFormatting xmlns:xm="http://schemas.microsoft.com/office/excel/2006/main">
          <x14:cfRule type="expression" priority="915" stopIfTrue="1" id="{BA79F37C-8BE7-4AF5-A47B-6B549D83FEE9}">
            <xm:f>Report_Est_PL!$B$3="M USD"</xm:f>
            <x14:dxf>
              <numFmt numFmtId="183" formatCode="#,##0,,_);\(#,##0,,\);&quot; - &quot;;@_)"/>
            </x14:dxf>
          </x14:cfRule>
          <xm:sqref>D5</xm:sqref>
        </x14:conditionalFormatting>
        <x14:conditionalFormatting xmlns:xm="http://schemas.microsoft.com/office/excel/2006/main">
          <x14:cfRule type="expression" priority="914" stopIfTrue="1" id="{318DD94E-C79E-4FA3-99D2-DE805B7CBD45}">
            <xm:f>Report_Est_PL!$B$3="M USD"</xm:f>
            <x14:dxf>
              <numFmt numFmtId="183" formatCode="#,##0,,_);\(#,##0,,\);&quot; - &quot;;@_)"/>
            </x14:dxf>
          </x14:cfRule>
          <xm:sqref>E5</xm:sqref>
        </x14:conditionalFormatting>
        <x14:conditionalFormatting xmlns:xm="http://schemas.microsoft.com/office/excel/2006/main">
          <x14:cfRule type="expression" priority="913" stopIfTrue="1" id="{8A25E384-7999-4994-B450-418EB1A399D5}">
            <xm:f>Report_Est_PL!$B$3="M USD"</xm:f>
            <x14:dxf>
              <numFmt numFmtId="183" formatCode="#,##0,,_);\(#,##0,,\);&quot; - &quot;;@_)"/>
            </x14:dxf>
          </x14:cfRule>
          <xm:sqref>F5</xm:sqref>
        </x14:conditionalFormatting>
        <x14:conditionalFormatting xmlns:xm="http://schemas.microsoft.com/office/excel/2006/main">
          <x14:cfRule type="expression" priority="912" stopIfTrue="1" id="{7B57C8F2-9A3A-4748-9245-F2AA28616C34}">
            <xm:f>Report_Est_PL!$B$3="M USD"</xm:f>
            <x14:dxf>
              <numFmt numFmtId="183" formatCode="#,##0,,_);\(#,##0,,\);&quot; - &quot;;@_)"/>
            </x14:dxf>
          </x14:cfRule>
          <xm:sqref>G5</xm:sqref>
        </x14:conditionalFormatting>
        <x14:conditionalFormatting xmlns:xm="http://schemas.microsoft.com/office/excel/2006/main">
          <x14:cfRule type="expression" priority="911" stopIfTrue="1" id="{36995362-CAF7-455E-9DAD-263AAA76C501}">
            <xm:f>Report_Est_PL!$B$3="M USD"</xm:f>
            <x14:dxf>
              <numFmt numFmtId="183" formatCode="#,##0,,_);\(#,##0,,\);&quot; - &quot;;@_)"/>
            </x14:dxf>
          </x14:cfRule>
          <xm:sqref>H5</xm:sqref>
        </x14:conditionalFormatting>
        <x14:conditionalFormatting xmlns:xm="http://schemas.microsoft.com/office/excel/2006/main">
          <x14:cfRule type="expression" priority="910" stopIfTrue="1" id="{2360A1AC-B5ED-492A-ACCC-5CD84E33E11A}">
            <xm:f>Report_Est_PL!$B$3="M USD"</xm:f>
            <x14:dxf>
              <numFmt numFmtId="183" formatCode="#,##0,,_);\(#,##0,,\);&quot; - &quot;;@_)"/>
            </x14:dxf>
          </x14:cfRule>
          <xm:sqref>I5</xm:sqref>
        </x14:conditionalFormatting>
        <x14:conditionalFormatting xmlns:xm="http://schemas.microsoft.com/office/excel/2006/main">
          <x14:cfRule type="expression" priority="909" stopIfTrue="1" id="{22CB4D87-E57E-4C88-A540-43F1B8FBDCDE}">
            <xm:f>Report_Est_PL!$B$3="M USD"</xm:f>
            <x14:dxf>
              <numFmt numFmtId="183" formatCode="#,##0,,_);\(#,##0,,\);&quot; - &quot;;@_)"/>
            </x14:dxf>
          </x14:cfRule>
          <xm:sqref>J5</xm:sqref>
        </x14:conditionalFormatting>
        <x14:conditionalFormatting xmlns:xm="http://schemas.microsoft.com/office/excel/2006/main">
          <x14:cfRule type="expression" priority="908" stopIfTrue="1" id="{FC4F6687-48D7-4AB2-A93E-3C17199FEF28}">
            <xm:f>Report_Est_PL!$B$3="M USD"</xm:f>
            <x14:dxf>
              <numFmt numFmtId="183" formatCode="#,##0,,_);\(#,##0,,\);&quot; - &quot;;@_)"/>
            </x14:dxf>
          </x14:cfRule>
          <xm:sqref>K5</xm:sqref>
        </x14:conditionalFormatting>
        <x14:conditionalFormatting xmlns:xm="http://schemas.microsoft.com/office/excel/2006/main">
          <x14:cfRule type="expression" priority="907" stopIfTrue="1" id="{BBCB8FCC-C890-401E-9D13-E72169B0BAFD}">
            <xm:f>Report_Est_PL!$B$3="M USD"</xm:f>
            <x14:dxf>
              <numFmt numFmtId="183" formatCode="#,##0,,_);\(#,##0,,\);&quot; - &quot;;@_)"/>
            </x14:dxf>
          </x14:cfRule>
          <xm:sqref>L5</xm:sqref>
        </x14:conditionalFormatting>
        <x14:conditionalFormatting xmlns:xm="http://schemas.microsoft.com/office/excel/2006/main">
          <x14:cfRule type="expression" priority="906" stopIfTrue="1" id="{8B822327-AFF0-4235-92C4-8508C86351F8}">
            <xm:f>Report_Est_PL!$B$3="M USD"</xm:f>
            <x14:dxf>
              <numFmt numFmtId="183" formatCode="#,##0,,_);\(#,##0,,\);&quot; - &quot;;@_)"/>
            </x14:dxf>
          </x14:cfRule>
          <xm:sqref>M5</xm:sqref>
        </x14:conditionalFormatting>
        <x14:conditionalFormatting xmlns:xm="http://schemas.microsoft.com/office/excel/2006/main">
          <x14:cfRule type="expression" priority="905" stopIfTrue="1" id="{D8A8D5C7-47D0-4BFF-803D-5CEACCCE360D}">
            <xm:f>Report_Est_PL!$B$3="M USD"</xm:f>
            <x14:dxf>
              <numFmt numFmtId="183" formatCode="#,##0,,_);\(#,##0,,\);&quot; - &quot;;@_)"/>
            </x14:dxf>
          </x14:cfRule>
          <xm:sqref>A7</xm:sqref>
        </x14:conditionalFormatting>
        <x14:conditionalFormatting xmlns:xm="http://schemas.microsoft.com/office/excel/2006/main">
          <x14:cfRule type="expression" priority="904" stopIfTrue="1" id="{8E0AD4AF-2E6C-4461-8A44-08DC30E37841}">
            <xm:f>Report_Est_PL!$B$3="M USD"</xm:f>
            <x14:dxf>
              <numFmt numFmtId="183" formatCode="#,##0,,_);\(#,##0,,\);&quot; - &quot;;@_)"/>
            </x14:dxf>
          </x14:cfRule>
          <xm:sqref>B7</xm:sqref>
        </x14:conditionalFormatting>
        <x14:conditionalFormatting xmlns:xm="http://schemas.microsoft.com/office/excel/2006/main">
          <x14:cfRule type="expression" priority="903" stopIfTrue="1" id="{D9C02ABC-85D4-4BF5-9166-653A6E49BDF8}">
            <xm:f>Report_Est_PL!$B$3="M USD"</xm:f>
            <x14:dxf>
              <numFmt numFmtId="183" formatCode="#,##0,,_);\(#,##0,,\);&quot; - &quot;;@_)"/>
            </x14:dxf>
          </x14:cfRule>
          <xm:sqref>C7</xm:sqref>
        </x14:conditionalFormatting>
        <x14:conditionalFormatting xmlns:xm="http://schemas.microsoft.com/office/excel/2006/main">
          <x14:cfRule type="expression" priority="902" stopIfTrue="1" id="{35F4B7A1-F45B-4CF6-91B8-A67F32386FE7}">
            <xm:f>Report_Est_PL!$B$3="M USD"</xm:f>
            <x14:dxf>
              <numFmt numFmtId="183" formatCode="#,##0,,_);\(#,##0,,\);&quot; - &quot;;@_)"/>
            </x14:dxf>
          </x14:cfRule>
          <xm:sqref>D7</xm:sqref>
        </x14:conditionalFormatting>
        <x14:conditionalFormatting xmlns:xm="http://schemas.microsoft.com/office/excel/2006/main">
          <x14:cfRule type="expression" priority="901" stopIfTrue="1" id="{EE441A5A-E231-4CFF-8904-69818D8DD70E}">
            <xm:f>Report_Est_PL!$B$3="M USD"</xm:f>
            <x14:dxf>
              <numFmt numFmtId="183" formatCode="#,##0,,_);\(#,##0,,\);&quot; - &quot;;@_)"/>
            </x14:dxf>
          </x14:cfRule>
          <xm:sqref>E7</xm:sqref>
        </x14:conditionalFormatting>
        <x14:conditionalFormatting xmlns:xm="http://schemas.microsoft.com/office/excel/2006/main">
          <x14:cfRule type="expression" priority="900" stopIfTrue="1" id="{E46F04DA-C5F2-4E73-BDE3-D975BBC2DF4D}">
            <xm:f>Report_Est_PL!$B$3="M USD"</xm:f>
            <x14:dxf>
              <numFmt numFmtId="183" formatCode="#,##0,,_);\(#,##0,,\);&quot; - &quot;;@_)"/>
            </x14:dxf>
          </x14:cfRule>
          <xm:sqref>F7</xm:sqref>
        </x14:conditionalFormatting>
        <x14:conditionalFormatting xmlns:xm="http://schemas.microsoft.com/office/excel/2006/main">
          <x14:cfRule type="expression" priority="899" stopIfTrue="1" id="{CD61BCED-CFFA-4BC6-A6FB-7922F67BD486}">
            <xm:f>Report_Est_PL!$B$3="M USD"</xm:f>
            <x14:dxf>
              <numFmt numFmtId="183" formatCode="#,##0,,_);\(#,##0,,\);&quot; - &quot;;@_)"/>
            </x14:dxf>
          </x14:cfRule>
          <xm:sqref>G7</xm:sqref>
        </x14:conditionalFormatting>
        <x14:conditionalFormatting xmlns:xm="http://schemas.microsoft.com/office/excel/2006/main">
          <x14:cfRule type="expression" priority="898" stopIfTrue="1" id="{FA8A1300-14CB-4B46-BF83-A2C7B3BA6211}">
            <xm:f>Report_Est_PL!$B$3="M USD"</xm:f>
            <x14:dxf>
              <numFmt numFmtId="183" formatCode="#,##0,,_);\(#,##0,,\);&quot; - &quot;;@_)"/>
            </x14:dxf>
          </x14:cfRule>
          <xm:sqref>H7</xm:sqref>
        </x14:conditionalFormatting>
        <x14:conditionalFormatting xmlns:xm="http://schemas.microsoft.com/office/excel/2006/main">
          <x14:cfRule type="expression" priority="897" stopIfTrue="1" id="{1A03F247-A236-47E5-9AE1-05F56A770D64}">
            <xm:f>Report_Est_PL!$B$3="M USD"</xm:f>
            <x14:dxf>
              <numFmt numFmtId="183" formatCode="#,##0,,_);\(#,##0,,\);&quot; - &quot;;@_)"/>
            </x14:dxf>
          </x14:cfRule>
          <xm:sqref>I7</xm:sqref>
        </x14:conditionalFormatting>
        <x14:conditionalFormatting xmlns:xm="http://schemas.microsoft.com/office/excel/2006/main">
          <x14:cfRule type="expression" priority="896" stopIfTrue="1" id="{8AD3A55C-915F-477C-8426-0272CEA71B20}">
            <xm:f>Report_Est_PL!$B$3="M USD"</xm:f>
            <x14:dxf>
              <numFmt numFmtId="183" formatCode="#,##0,,_);\(#,##0,,\);&quot; - &quot;;@_)"/>
            </x14:dxf>
          </x14:cfRule>
          <xm:sqref>J7</xm:sqref>
        </x14:conditionalFormatting>
        <x14:conditionalFormatting xmlns:xm="http://schemas.microsoft.com/office/excel/2006/main">
          <x14:cfRule type="expression" priority="895" stopIfTrue="1" id="{E097F0D8-08A4-43AF-8B9B-BE8624CD15F2}">
            <xm:f>Report_Est_PL!$B$3="M USD"</xm:f>
            <x14:dxf>
              <numFmt numFmtId="183" formatCode="#,##0,,_);\(#,##0,,\);&quot; - &quot;;@_)"/>
            </x14:dxf>
          </x14:cfRule>
          <xm:sqref>K7</xm:sqref>
        </x14:conditionalFormatting>
        <x14:conditionalFormatting xmlns:xm="http://schemas.microsoft.com/office/excel/2006/main">
          <x14:cfRule type="expression" priority="894" stopIfTrue="1" id="{FEE8AE29-6066-4558-A27A-433743981D07}">
            <xm:f>Report_Est_PL!$B$3="M USD"</xm:f>
            <x14:dxf>
              <numFmt numFmtId="183" formatCode="#,##0,,_);\(#,##0,,\);&quot; - &quot;;@_)"/>
            </x14:dxf>
          </x14:cfRule>
          <xm:sqref>L7</xm:sqref>
        </x14:conditionalFormatting>
        <x14:conditionalFormatting xmlns:xm="http://schemas.microsoft.com/office/excel/2006/main">
          <x14:cfRule type="expression" priority="893" stopIfTrue="1" id="{BAFD98F1-B526-4259-8251-943941F7CA14}">
            <xm:f>Report_Est_PL!$B$3="M USD"</xm:f>
            <x14:dxf>
              <numFmt numFmtId="183" formatCode="#,##0,,_);\(#,##0,,\);&quot; - &quot;;@_)"/>
            </x14:dxf>
          </x14:cfRule>
          <xm:sqref>M7</xm:sqref>
        </x14:conditionalFormatting>
        <x14:conditionalFormatting xmlns:xm="http://schemas.microsoft.com/office/excel/2006/main">
          <x14:cfRule type="expression" priority="892" stopIfTrue="1" id="{86738656-E2D7-4BC1-A65E-89DF075C2DD2}">
            <xm:f>Report_Est_PL!$B$3="M USD"</xm:f>
            <x14:dxf>
              <numFmt numFmtId="183" formatCode="#,##0,,_);\(#,##0,,\);&quot; - &quot;;@_)"/>
            </x14:dxf>
          </x14:cfRule>
          <xm:sqref>A9</xm:sqref>
        </x14:conditionalFormatting>
        <x14:conditionalFormatting xmlns:xm="http://schemas.microsoft.com/office/excel/2006/main">
          <x14:cfRule type="expression" priority="891" stopIfTrue="1" id="{0A95FDE3-5AF2-4A68-B8A1-1C6C0F6700E9}">
            <xm:f>Report_Est_PL!$B$3="M USD"</xm:f>
            <x14:dxf>
              <numFmt numFmtId="183" formatCode="#,##0,,_);\(#,##0,,\);&quot; - &quot;;@_)"/>
            </x14:dxf>
          </x14:cfRule>
          <xm:sqref>B9</xm:sqref>
        </x14:conditionalFormatting>
        <x14:conditionalFormatting xmlns:xm="http://schemas.microsoft.com/office/excel/2006/main">
          <x14:cfRule type="expression" priority="890" stopIfTrue="1" id="{53AD61BD-B3F1-4B24-83B1-60A4FED0EC04}">
            <xm:f>Report_Est_PL!$B$3="M USD"</xm:f>
            <x14:dxf>
              <numFmt numFmtId="183" formatCode="#,##0,,_);\(#,##0,,\);&quot; - &quot;;@_)"/>
            </x14:dxf>
          </x14:cfRule>
          <xm:sqref>C9</xm:sqref>
        </x14:conditionalFormatting>
        <x14:conditionalFormatting xmlns:xm="http://schemas.microsoft.com/office/excel/2006/main">
          <x14:cfRule type="expression" priority="889" stopIfTrue="1" id="{03671803-5BDF-437E-BFAD-F04F3B9C2437}">
            <xm:f>Report_Est_PL!$B$3="M USD"</xm:f>
            <x14:dxf>
              <numFmt numFmtId="183" formatCode="#,##0,,_);\(#,##0,,\);&quot; - &quot;;@_)"/>
            </x14:dxf>
          </x14:cfRule>
          <xm:sqref>D9</xm:sqref>
        </x14:conditionalFormatting>
        <x14:conditionalFormatting xmlns:xm="http://schemas.microsoft.com/office/excel/2006/main">
          <x14:cfRule type="expression" priority="888" stopIfTrue="1" id="{25F1F7C6-4807-4FDA-AFC0-7B400376F62C}">
            <xm:f>Report_Est_PL!$B$3="M USD"</xm:f>
            <x14:dxf>
              <numFmt numFmtId="183" formatCode="#,##0,,_);\(#,##0,,\);&quot; - &quot;;@_)"/>
            </x14:dxf>
          </x14:cfRule>
          <xm:sqref>E9</xm:sqref>
        </x14:conditionalFormatting>
        <x14:conditionalFormatting xmlns:xm="http://schemas.microsoft.com/office/excel/2006/main">
          <x14:cfRule type="expression" priority="887" stopIfTrue="1" id="{9FE66BA2-E2AF-4D83-9E9A-4D6B072B0018}">
            <xm:f>Report_Est_PL!$B$3="M USD"</xm:f>
            <x14:dxf>
              <numFmt numFmtId="183" formatCode="#,##0,,_);\(#,##0,,\);&quot; - &quot;;@_)"/>
            </x14:dxf>
          </x14:cfRule>
          <xm:sqref>F9</xm:sqref>
        </x14:conditionalFormatting>
        <x14:conditionalFormatting xmlns:xm="http://schemas.microsoft.com/office/excel/2006/main">
          <x14:cfRule type="expression" priority="886" stopIfTrue="1" id="{D0823C96-C571-4058-8D18-7F3CAC580AAA}">
            <xm:f>Report_Est_PL!$B$3="M USD"</xm:f>
            <x14:dxf>
              <numFmt numFmtId="183" formatCode="#,##0,,_);\(#,##0,,\);&quot; - &quot;;@_)"/>
            </x14:dxf>
          </x14:cfRule>
          <xm:sqref>G9</xm:sqref>
        </x14:conditionalFormatting>
        <x14:conditionalFormatting xmlns:xm="http://schemas.microsoft.com/office/excel/2006/main">
          <x14:cfRule type="expression" priority="885" stopIfTrue="1" id="{32DDDAE2-7DEB-4677-A9DA-2084867A46FC}">
            <xm:f>Report_Est_PL!$B$3="M USD"</xm:f>
            <x14:dxf>
              <numFmt numFmtId="183" formatCode="#,##0,,_);\(#,##0,,\);&quot; - &quot;;@_)"/>
            </x14:dxf>
          </x14:cfRule>
          <xm:sqref>H9</xm:sqref>
        </x14:conditionalFormatting>
        <x14:conditionalFormatting xmlns:xm="http://schemas.microsoft.com/office/excel/2006/main">
          <x14:cfRule type="expression" priority="884" stopIfTrue="1" id="{42900A8D-70DD-4137-9CA3-2BCE06C43C5D}">
            <xm:f>Report_Est_PL!$B$3="M USD"</xm:f>
            <x14:dxf>
              <numFmt numFmtId="183" formatCode="#,##0,,_);\(#,##0,,\);&quot; - &quot;;@_)"/>
            </x14:dxf>
          </x14:cfRule>
          <xm:sqref>I9</xm:sqref>
        </x14:conditionalFormatting>
        <x14:conditionalFormatting xmlns:xm="http://schemas.microsoft.com/office/excel/2006/main">
          <x14:cfRule type="expression" priority="883" stopIfTrue="1" id="{8E4F956D-5655-4864-B88A-2496CCD000AD}">
            <xm:f>Report_Est_PL!$B$3="M USD"</xm:f>
            <x14:dxf>
              <numFmt numFmtId="183" formatCode="#,##0,,_);\(#,##0,,\);&quot; - &quot;;@_)"/>
            </x14:dxf>
          </x14:cfRule>
          <xm:sqref>J9</xm:sqref>
        </x14:conditionalFormatting>
        <x14:conditionalFormatting xmlns:xm="http://schemas.microsoft.com/office/excel/2006/main">
          <x14:cfRule type="expression" priority="882" stopIfTrue="1" id="{27A5B0E6-D073-4E46-B61A-18953782EC7A}">
            <xm:f>Report_Est_PL!$B$3="M USD"</xm:f>
            <x14:dxf>
              <numFmt numFmtId="183" formatCode="#,##0,,_);\(#,##0,,\);&quot; - &quot;;@_)"/>
            </x14:dxf>
          </x14:cfRule>
          <xm:sqref>K9</xm:sqref>
        </x14:conditionalFormatting>
        <x14:conditionalFormatting xmlns:xm="http://schemas.microsoft.com/office/excel/2006/main">
          <x14:cfRule type="expression" priority="881" stopIfTrue="1" id="{C154BE29-B3E0-4CF1-9F7D-07247E178C8D}">
            <xm:f>Report_Est_PL!$B$3="M USD"</xm:f>
            <x14:dxf>
              <numFmt numFmtId="183" formatCode="#,##0,,_);\(#,##0,,\);&quot; - &quot;;@_)"/>
            </x14:dxf>
          </x14:cfRule>
          <xm:sqref>L9</xm:sqref>
        </x14:conditionalFormatting>
        <x14:conditionalFormatting xmlns:xm="http://schemas.microsoft.com/office/excel/2006/main">
          <x14:cfRule type="expression" priority="880" stopIfTrue="1" id="{78E29087-4E20-4058-BF76-2A7FA7F08366}">
            <xm:f>Report_Est_PL!$B$3="M USD"</xm:f>
            <x14:dxf>
              <numFmt numFmtId="183" formatCode="#,##0,,_);\(#,##0,,\);&quot; - &quot;;@_)"/>
            </x14:dxf>
          </x14:cfRule>
          <xm:sqref>M9</xm:sqref>
        </x14:conditionalFormatting>
        <x14:conditionalFormatting xmlns:xm="http://schemas.microsoft.com/office/excel/2006/main">
          <x14:cfRule type="expression" priority="879" stopIfTrue="1" id="{6E24F28E-BA15-4920-8E24-F35D0A783401}">
            <xm:f>Report_Est_PL!$B$3="M USD"</xm:f>
            <x14:dxf>
              <numFmt numFmtId="183" formatCode="#,##0,,_);\(#,##0,,\);&quot; - &quot;;@_)"/>
            </x14:dxf>
          </x14:cfRule>
          <xm:sqref>A11</xm:sqref>
        </x14:conditionalFormatting>
        <x14:conditionalFormatting xmlns:xm="http://schemas.microsoft.com/office/excel/2006/main">
          <x14:cfRule type="expression" priority="878" stopIfTrue="1" id="{BFC04BC2-DCDC-4F60-94F5-81780A62ACBC}">
            <xm:f>Report_Est_PL!$B$3="M USD"</xm:f>
            <x14:dxf>
              <numFmt numFmtId="183" formatCode="#,##0,,_);\(#,##0,,\);&quot; - &quot;;@_)"/>
            </x14:dxf>
          </x14:cfRule>
          <xm:sqref>B11</xm:sqref>
        </x14:conditionalFormatting>
        <x14:conditionalFormatting xmlns:xm="http://schemas.microsoft.com/office/excel/2006/main">
          <x14:cfRule type="expression" priority="877" stopIfTrue="1" id="{38B055D2-F8CF-4DDB-A11B-4875D165A21B}">
            <xm:f>Report_Est_PL!$B$3="M USD"</xm:f>
            <x14:dxf>
              <numFmt numFmtId="183" formatCode="#,##0,,_);\(#,##0,,\);&quot; - &quot;;@_)"/>
            </x14:dxf>
          </x14:cfRule>
          <xm:sqref>C11</xm:sqref>
        </x14:conditionalFormatting>
        <x14:conditionalFormatting xmlns:xm="http://schemas.microsoft.com/office/excel/2006/main">
          <x14:cfRule type="expression" priority="876" stopIfTrue="1" id="{853B2AD0-2C6B-4324-A353-95F4C35C706A}">
            <xm:f>Report_Est_PL!$B$3="M USD"</xm:f>
            <x14:dxf>
              <numFmt numFmtId="183" formatCode="#,##0,,_);\(#,##0,,\);&quot; - &quot;;@_)"/>
            </x14:dxf>
          </x14:cfRule>
          <xm:sqref>D11</xm:sqref>
        </x14:conditionalFormatting>
        <x14:conditionalFormatting xmlns:xm="http://schemas.microsoft.com/office/excel/2006/main">
          <x14:cfRule type="expression" priority="875" stopIfTrue="1" id="{D3FD83D5-BC99-431F-AB1F-15E38605C259}">
            <xm:f>Report_Est_PL!$B$3="M USD"</xm:f>
            <x14:dxf>
              <numFmt numFmtId="183" formatCode="#,##0,,_);\(#,##0,,\);&quot; - &quot;;@_)"/>
            </x14:dxf>
          </x14:cfRule>
          <xm:sqref>E11</xm:sqref>
        </x14:conditionalFormatting>
        <x14:conditionalFormatting xmlns:xm="http://schemas.microsoft.com/office/excel/2006/main">
          <x14:cfRule type="expression" priority="874" stopIfTrue="1" id="{C758A72F-E020-4D58-B9DF-3701778DCA76}">
            <xm:f>Report_Est_PL!$B$3="M USD"</xm:f>
            <x14:dxf>
              <numFmt numFmtId="183" formatCode="#,##0,,_);\(#,##0,,\);&quot; - &quot;;@_)"/>
            </x14:dxf>
          </x14:cfRule>
          <xm:sqref>F11</xm:sqref>
        </x14:conditionalFormatting>
        <x14:conditionalFormatting xmlns:xm="http://schemas.microsoft.com/office/excel/2006/main">
          <x14:cfRule type="expression" priority="873" stopIfTrue="1" id="{012F5281-0059-4270-9E4A-56F96A7EEFA7}">
            <xm:f>Report_Est_PL!$B$3="M USD"</xm:f>
            <x14:dxf>
              <numFmt numFmtId="183" formatCode="#,##0,,_);\(#,##0,,\);&quot; - &quot;;@_)"/>
            </x14:dxf>
          </x14:cfRule>
          <xm:sqref>G11</xm:sqref>
        </x14:conditionalFormatting>
        <x14:conditionalFormatting xmlns:xm="http://schemas.microsoft.com/office/excel/2006/main">
          <x14:cfRule type="expression" priority="872" stopIfTrue="1" id="{D08BB281-6ED6-4588-95DE-338BEDC3DD0F}">
            <xm:f>Report_Est_PL!$B$3="M USD"</xm:f>
            <x14:dxf>
              <numFmt numFmtId="183" formatCode="#,##0,,_);\(#,##0,,\);&quot; - &quot;;@_)"/>
            </x14:dxf>
          </x14:cfRule>
          <xm:sqref>H11</xm:sqref>
        </x14:conditionalFormatting>
        <x14:conditionalFormatting xmlns:xm="http://schemas.microsoft.com/office/excel/2006/main">
          <x14:cfRule type="expression" priority="871" stopIfTrue="1" id="{608AFB09-648F-42CD-B87A-BA36383D7497}">
            <xm:f>Report_Est_PL!$B$3="M USD"</xm:f>
            <x14:dxf>
              <numFmt numFmtId="183" formatCode="#,##0,,_);\(#,##0,,\);&quot; - &quot;;@_)"/>
            </x14:dxf>
          </x14:cfRule>
          <xm:sqref>I11</xm:sqref>
        </x14:conditionalFormatting>
        <x14:conditionalFormatting xmlns:xm="http://schemas.microsoft.com/office/excel/2006/main">
          <x14:cfRule type="expression" priority="870" stopIfTrue="1" id="{2BA7A384-196A-47E4-B0B6-83FA70E9070A}">
            <xm:f>Report_Est_PL!$B$3="M USD"</xm:f>
            <x14:dxf>
              <numFmt numFmtId="183" formatCode="#,##0,,_);\(#,##0,,\);&quot; - &quot;;@_)"/>
            </x14:dxf>
          </x14:cfRule>
          <xm:sqref>J11</xm:sqref>
        </x14:conditionalFormatting>
        <x14:conditionalFormatting xmlns:xm="http://schemas.microsoft.com/office/excel/2006/main">
          <x14:cfRule type="expression" priority="869" stopIfTrue="1" id="{E0B54A4A-9D9D-424E-A5F5-04EC64D5D7D6}">
            <xm:f>Report_Est_PL!$B$3="M USD"</xm:f>
            <x14:dxf>
              <numFmt numFmtId="183" formatCode="#,##0,,_);\(#,##0,,\);&quot; - &quot;;@_)"/>
            </x14:dxf>
          </x14:cfRule>
          <xm:sqref>K11</xm:sqref>
        </x14:conditionalFormatting>
        <x14:conditionalFormatting xmlns:xm="http://schemas.microsoft.com/office/excel/2006/main">
          <x14:cfRule type="expression" priority="868" stopIfTrue="1" id="{95151159-8231-4509-85BB-E0E6B4862C90}">
            <xm:f>Report_Est_PL!$B$3="M USD"</xm:f>
            <x14:dxf>
              <numFmt numFmtId="183" formatCode="#,##0,,_);\(#,##0,,\);&quot; - &quot;;@_)"/>
            </x14:dxf>
          </x14:cfRule>
          <xm:sqref>L11</xm:sqref>
        </x14:conditionalFormatting>
        <x14:conditionalFormatting xmlns:xm="http://schemas.microsoft.com/office/excel/2006/main">
          <x14:cfRule type="expression" priority="867" stopIfTrue="1" id="{EA9B8103-43A4-4D6C-A07D-D22E9D4B0DCE}">
            <xm:f>Report_Est_PL!$B$3="M USD"</xm:f>
            <x14:dxf>
              <numFmt numFmtId="183" formatCode="#,##0,,_);\(#,##0,,\);&quot; - &quot;;@_)"/>
            </x14:dxf>
          </x14:cfRule>
          <xm:sqref>M11</xm:sqref>
        </x14:conditionalFormatting>
        <x14:conditionalFormatting xmlns:xm="http://schemas.microsoft.com/office/excel/2006/main">
          <x14:cfRule type="expression" priority="866" stopIfTrue="1" id="{E1865B3E-CBE0-4619-B9D4-12D66B22FB46}">
            <xm:f>Report_Est_PL!$B$3="M USD"</xm:f>
            <x14:dxf>
              <numFmt numFmtId="183" formatCode="#,##0,,_);\(#,##0,,\);&quot; - &quot;;@_)"/>
            </x14:dxf>
          </x14:cfRule>
          <xm:sqref>A13</xm:sqref>
        </x14:conditionalFormatting>
        <x14:conditionalFormatting xmlns:xm="http://schemas.microsoft.com/office/excel/2006/main">
          <x14:cfRule type="expression" priority="865" stopIfTrue="1" id="{0890AFA1-682F-410A-AFD7-3CD6DF1EB9F9}">
            <xm:f>Report_Est_PL!$B$3="M USD"</xm:f>
            <x14:dxf>
              <numFmt numFmtId="183" formatCode="#,##0,,_);\(#,##0,,\);&quot; - &quot;;@_)"/>
            </x14:dxf>
          </x14:cfRule>
          <xm:sqref>B13</xm:sqref>
        </x14:conditionalFormatting>
        <x14:conditionalFormatting xmlns:xm="http://schemas.microsoft.com/office/excel/2006/main">
          <x14:cfRule type="expression" priority="864" stopIfTrue="1" id="{9FBFD726-B944-4CFE-908E-4FA6C7AEEF19}">
            <xm:f>Report_Est_PL!$B$3="M USD"</xm:f>
            <x14:dxf>
              <numFmt numFmtId="183" formatCode="#,##0,,_);\(#,##0,,\);&quot; - &quot;;@_)"/>
            </x14:dxf>
          </x14:cfRule>
          <xm:sqref>C13</xm:sqref>
        </x14:conditionalFormatting>
        <x14:conditionalFormatting xmlns:xm="http://schemas.microsoft.com/office/excel/2006/main">
          <x14:cfRule type="expression" priority="863" stopIfTrue="1" id="{89283E27-30A5-4801-9F78-CD0F6EAC03E8}">
            <xm:f>Report_Est_PL!$B$3="M USD"</xm:f>
            <x14:dxf>
              <numFmt numFmtId="183" formatCode="#,##0,,_);\(#,##0,,\);&quot; - &quot;;@_)"/>
            </x14:dxf>
          </x14:cfRule>
          <xm:sqref>D13</xm:sqref>
        </x14:conditionalFormatting>
        <x14:conditionalFormatting xmlns:xm="http://schemas.microsoft.com/office/excel/2006/main">
          <x14:cfRule type="expression" priority="862" stopIfTrue="1" id="{C8CDE863-8F25-4C61-8E0D-3CD8BFE3671D}">
            <xm:f>Report_Est_PL!$B$3="M USD"</xm:f>
            <x14:dxf>
              <numFmt numFmtId="183" formatCode="#,##0,,_);\(#,##0,,\);&quot; - &quot;;@_)"/>
            </x14:dxf>
          </x14:cfRule>
          <xm:sqref>E13</xm:sqref>
        </x14:conditionalFormatting>
        <x14:conditionalFormatting xmlns:xm="http://schemas.microsoft.com/office/excel/2006/main">
          <x14:cfRule type="expression" priority="861" stopIfTrue="1" id="{674B2FC7-95DD-4F3D-A621-5883E9D116E6}">
            <xm:f>Report_Est_PL!$B$3="M USD"</xm:f>
            <x14:dxf>
              <numFmt numFmtId="183" formatCode="#,##0,,_);\(#,##0,,\);&quot; - &quot;;@_)"/>
            </x14:dxf>
          </x14:cfRule>
          <xm:sqref>F13</xm:sqref>
        </x14:conditionalFormatting>
        <x14:conditionalFormatting xmlns:xm="http://schemas.microsoft.com/office/excel/2006/main">
          <x14:cfRule type="expression" priority="860" stopIfTrue="1" id="{20A436FF-9297-4FB4-AE41-375853B7C964}">
            <xm:f>Report_Est_PL!$B$3="M USD"</xm:f>
            <x14:dxf>
              <numFmt numFmtId="183" formatCode="#,##0,,_);\(#,##0,,\);&quot; - &quot;;@_)"/>
            </x14:dxf>
          </x14:cfRule>
          <xm:sqref>G13</xm:sqref>
        </x14:conditionalFormatting>
        <x14:conditionalFormatting xmlns:xm="http://schemas.microsoft.com/office/excel/2006/main">
          <x14:cfRule type="expression" priority="859" stopIfTrue="1" id="{DD9A1E73-D494-4749-8661-8EF3159F3917}">
            <xm:f>Report_Est_PL!$B$3="M USD"</xm:f>
            <x14:dxf>
              <numFmt numFmtId="183" formatCode="#,##0,,_);\(#,##0,,\);&quot; - &quot;;@_)"/>
            </x14:dxf>
          </x14:cfRule>
          <xm:sqref>H13</xm:sqref>
        </x14:conditionalFormatting>
        <x14:conditionalFormatting xmlns:xm="http://schemas.microsoft.com/office/excel/2006/main">
          <x14:cfRule type="expression" priority="858" stopIfTrue="1" id="{4C4D30DB-D60B-4157-9B1F-DA3CC9B380E8}">
            <xm:f>Report_Est_PL!$B$3="M USD"</xm:f>
            <x14:dxf>
              <numFmt numFmtId="183" formatCode="#,##0,,_);\(#,##0,,\);&quot; - &quot;;@_)"/>
            </x14:dxf>
          </x14:cfRule>
          <xm:sqref>I13</xm:sqref>
        </x14:conditionalFormatting>
        <x14:conditionalFormatting xmlns:xm="http://schemas.microsoft.com/office/excel/2006/main">
          <x14:cfRule type="expression" priority="857" stopIfTrue="1" id="{0D41DF46-92D9-4329-A4BC-C140B9706309}">
            <xm:f>Report_Est_PL!$B$3="M USD"</xm:f>
            <x14:dxf>
              <numFmt numFmtId="183" formatCode="#,##0,,_);\(#,##0,,\);&quot; - &quot;;@_)"/>
            </x14:dxf>
          </x14:cfRule>
          <xm:sqref>J13</xm:sqref>
        </x14:conditionalFormatting>
        <x14:conditionalFormatting xmlns:xm="http://schemas.microsoft.com/office/excel/2006/main">
          <x14:cfRule type="expression" priority="856" stopIfTrue="1" id="{3CA021D2-0E0A-4569-9432-083D81857D84}">
            <xm:f>Report_Est_PL!$B$3="M USD"</xm:f>
            <x14:dxf>
              <numFmt numFmtId="183" formatCode="#,##0,,_);\(#,##0,,\);&quot; - &quot;;@_)"/>
            </x14:dxf>
          </x14:cfRule>
          <xm:sqref>K13</xm:sqref>
        </x14:conditionalFormatting>
        <x14:conditionalFormatting xmlns:xm="http://schemas.microsoft.com/office/excel/2006/main">
          <x14:cfRule type="expression" priority="855" stopIfTrue="1" id="{6379321D-0422-4B4C-BCCF-327FDE08EA8C}">
            <xm:f>Report_Est_PL!$B$3="M USD"</xm:f>
            <x14:dxf>
              <numFmt numFmtId="183" formatCode="#,##0,,_);\(#,##0,,\);&quot; - &quot;;@_)"/>
            </x14:dxf>
          </x14:cfRule>
          <xm:sqref>L13</xm:sqref>
        </x14:conditionalFormatting>
        <x14:conditionalFormatting xmlns:xm="http://schemas.microsoft.com/office/excel/2006/main">
          <x14:cfRule type="expression" priority="854" stopIfTrue="1" id="{2327CC8A-B959-495A-81CB-C28595FA6B9B}">
            <xm:f>Report_Est_PL!$B$3="M USD"</xm:f>
            <x14:dxf>
              <numFmt numFmtId="183" formatCode="#,##0,,_);\(#,##0,,\);&quot; - &quot;;@_)"/>
            </x14:dxf>
          </x14:cfRule>
          <xm:sqref>M13</xm:sqref>
        </x14:conditionalFormatting>
        <x14:conditionalFormatting xmlns:xm="http://schemas.microsoft.com/office/excel/2006/main">
          <x14:cfRule type="expression" priority="853" stopIfTrue="1" id="{DE8B3EA4-096B-4F99-BF1F-AA6E10E2D3FF}">
            <xm:f>Report_Est_PL!$B$3="M USD"</xm:f>
            <x14:dxf>
              <numFmt numFmtId="183" formatCode="#,##0,,_);\(#,##0,,\);&quot; - &quot;;@_)"/>
            </x14:dxf>
          </x14:cfRule>
          <xm:sqref>A15</xm:sqref>
        </x14:conditionalFormatting>
        <x14:conditionalFormatting xmlns:xm="http://schemas.microsoft.com/office/excel/2006/main">
          <x14:cfRule type="expression" priority="852" stopIfTrue="1" id="{BB870DDC-7515-489A-A7C8-B7BFB5B16850}">
            <xm:f>Report_Est_PL!$B$3="M USD"</xm:f>
            <x14:dxf>
              <numFmt numFmtId="183" formatCode="#,##0,,_);\(#,##0,,\);&quot; - &quot;;@_)"/>
            </x14:dxf>
          </x14:cfRule>
          <xm:sqref>B15</xm:sqref>
        </x14:conditionalFormatting>
        <x14:conditionalFormatting xmlns:xm="http://schemas.microsoft.com/office/excel/2006/main">
          <x14:cfRule type="expression" priority="851" stopIfTrue="1" id="{F418B1A5-27EC-4C90-B2CB-C49EBA1DCD72}">
            <xm:f>Report_Est_PL!$B$3="M USD"</xm:f>
            <x14:dxf>
              <numFmt numFmtId="183" formatCode="#,##0,,_);\(#,##0,,\);&quot; - &quot;;@_)"/>
            </x14:dxf>
          </x14:cfRule>
          <xm:sqref>C15</xm:sqref>
        </x14:conditionalFormatting>
        <x14:conditionalFormatting xmlns:xm="http://schemas.microsoft.com/office/excel/2006/main">
          <x14:cfRule type="expression" priority="850" stopIfTrue="1" id="{02B13416-100E-40D5-94D8-39DDC0B7CA45}">
            <xm:f>Report_Est_PL!$B$3="M USD"</xm:f>
            <x14:dxf>
              <numFmt numFmtId="183" formatCode="#,##0,,_);\(#,##0,,\);&quot; - &quot;;@_)"/>
            </x14:dxf>
          </x14:cfRule>
          <xm:sqref>D15</xm:sqref>
        </x14:conditionalFormatting>
        <x14:conditionalFormatting xmlns:xm="http://schemas.microsoft.com/office/excel/2006/main">
          <x14:cfRule type="expression" priority="849" stopIfTrue="1" id="{61E63CFF-AADB-4C65-B845-09B9C5894747}">
            <xm:f>Report_Est_PL!$B$3="M USD"</xm:f>
            <x14:dxf>
              <numFmt numFmtId="183" formatCode="#,##0,,_);\(#,##0,,\);&quot; - &quot;;@_)"/>
            </x14:dxf>
          </x14:cfRule>
          <xm:sqref>E15</xm:sqref>
        </x14:conditionalFormatting>
        <x14:conditionalFormatting xmlns:xm="http://schemas.microsoft.com/office/excel/2006/main">
          <x14:cfRule type="expression" priority="848" stopIfTrue="1" id="{23D46937-F954-43DB-A881-6296DCC408DC}">
            <xm:f>Report_Est_PL!$B$3="M USD"</xm:f>
            <x14:dxf>
              <numFmt numFmtId="183" formatCode="#,##0,,_);\(#,##0,,\);&quot; - &quot;;@_)"/>
            </x14:dxf>
          </x14:cfRule>
          <xm:sqref>F15</xm:sqref>
        </x14:conditionalFormatting>
        <x14:conditionalFormatting xmlns:xm="http://schemas.microsoft.com/office/excel/2006/main">
          <x14:cfRule type="expression" priority="847" stopIfTrue="1" id="{15793F38-C9B4-4670-9C3D-9C56293211EA}">
            <xm:f>Report_Est_PL!$B$3="M USD"</xm:f>
            <x14:dxf>
              <numFmt numFmtId="183" formatCode="#,##0,,_);\(#,##0,,\);&quot; - &quot;;@_)"/>
            </x14:dxf>
          </x14:cfRule>
          <xm:sqref>G15</xm:sqref>
        </x14:conditionalFormatting>
        <x14:conditionalFormatting xmlns:xm="http://schemas.microsoft.com/office/excel/2006/main">
          <x14:cfRule type="expression" priority="846" stopIfTrue="1" id="{6F283F6E-A5E8-4C7D-B9E8-C0E29B059532}">
            <xm:f>Report_Est_PL!$B$3="M USD"</xm:f>
            <x14:dxf>
              <numFmt numFmtId="183" formatCode="#,##0,,_);\(#,##0,,\);&quot; - &quot;;@_)"/>
            </x14:dxf>
          </x14:cfRule>
          <xm:sqref>H15</xm:sqref>
        </x14:conditionalFormatting>
        <x14:conditionalFormatting xmlns:xm="http://schemas.microsoft.com/office/excel/2006/main">
          <x14:cfRule type="expression" priority="845" stopIfTrue="1" id="{153A69ED-91B7-4D53-9B02-9B5D9D86E07A}">
            <xm:f>Report_Est_PL!$B$3="M USD"</xm:f>
            <x14:dxf>
              <numFmt numFmtId="183" formatCode="#,##0,,_);\(#,##0,,\);&quot; - &quot;;@_)"/>
            </x14:dxf>
          </x14:cfRule>
          <xm:sqref>I15</xm:sqref>
        </x14:conditionalFormatting>
        <x14:conditionalFormatting xmlns:xm="http://schemas.microsoft.com/office/excel/2006/main">
          <x14:cfRule type="expression" priority="844" stopIfTrue="1" id="{42447D2E-5E1D-4249-9D18-11520EED620D}">
            <xm:f>Report_Est_PL!$B$3="M USD"</xm:f>
            <x14:dxf>
              <numFmt numFmtId="183" formatCode="#,##0,,_);\(#,##0,,\);&quot; - &quot;;@_)"/>
            </x14:dxf>
          </x14:cfRule>
          <xm:sqref>J15</xm:sqref>
        </x14:conditionalFormatting>
        <x14:conditionalFormatting xmlns:xm="http://schemas.microsoft.com/office/excel/2006/main">
          <x14:cfRule type="expression" priority="843" stopIfTrue="1" id="{1FB32322-7B51-4348-A858-B75E98F6C0AC}">
            <xm:f>Report_Est_PL!$B$3="M USD"</xm:f>
            <x14:dxf>
              <numFmt numFmtId="183" formatCode="#,##0,,_);\(#,##0,,\);&quot; - &quot;;@_)"/>
            </x14:dxf>
          </x14:cfRule>
          <xm:sqref>K15</xm:sqref>
        </x14:conditionalFormatting>
        <x14:conditionalFormatting xmlns:xm="http://schemas.microsoft.com/office/excel/2006/main">
          <x14:cfRule type="expression" priority="842" stopIfTrue="1" id="{44D60EE3-6F40-46AB-9D26-36A00442F64C}">
            <xm:f>Report_Est_PL!$B$3="M USD"</xm:f>
            <x14:dxf>
              <numFmt numFmtId="183" formatCode="#,##0,,_);\(#,##0,,\);&quot; - &quot;;@_)"/>
            </x14:dxf>
          </x14:cfRule>
          <xm:sqref>L15</xm:sqref>
        </x14:conditionalFormatting>
        <x14:conditionalFormatting xmlns:xm="http://schemas.microsoft.com/office/excel/2006/main">
          <x14:cfRule type="expression" priority="841" stopIfTrue="1" id="{43B752C7-FF87-4E7F-BE38-D516D2D14D40}">
            <xm:f>Report_Est_PL!$B$3="M USD"</xm:f>
            <x14:dxf>
              <numFmt numFmtId="183" formatCode="#,##0,,_);\(#,##0,,\);&quot; - &quot;;@_)"/>
            </x14:dxf>
          </x14:cfRule>
          <xm:sqref>M15</xm:sqref>
        </x14:conditionalFormatting>
        <x14:conditionalFormatting xmlns:xm="http://schemas.microsoft.com/office/excel/2006/main">
          <x14:cfRule type="expression" priority="840" stopIfTrue="1" id="{6A5E3909-1583-485A-BDA2-7D3D3749541C}">
            <xm:f>Report_Est_PL!$B$3="M USD"</xm:f>
            <x14:dxf>
              <numFmt numFmtId="183" formatCode="#,##0,,_);\(#,##0,,\);&quot; - &quot;;@_)"/>
            </x14:dxf>
          </x14:cfRule>
          <xm:sqref>F19</xm:sqref>
        </x14:conditionalFormatting>
        <x14:conditionalFormatting xmlns:xm="http://schemas.microsoft.com/office/excel/2006/main">
          <x14:cfRule type="expression" priority="839" stopIfTrue="1" id="{B0977470-BA7A-49C9-B894-F11311C98CA5}">
            <xm:f>Report_Est_PL!$B$3="M USD"</xm:f>
            <x14:dxf>
              <numFmt numFmtId="183" formatCode="#,##0,,_);\(#,##0,,\);&quot; - &quot;;@_)"/>
            </x14:dxf>
          </x14:cfRule>
          <xm:sqref>G19</xm:sqref>
        </x14:conditionalFormatting>
        <x14:conditionalFormatting xmlns:xm="http://schemas.microsoft.com/office/excel/2006/main">
          <x14:cfRule type="expression" priority="838" stopIfTrue="1" id="{DC2AE777-8024-46BB-912F-696671E7F9B1}">
            <xm:f>Report_Est_PL!$B$3="M USD"</xm:f>
            <x14:dxf>
              <numFmt numFmtId="183" formatCode="#,##0,,_);\(#,##0,,\);&quot; - &quot;;@_)"/>
            </x14:dxf>
          </x14:cfRule>
          <xm:sqref>H19</xm:sqref>
        </x14:conditionalFormatting>
        <x14:conditionalFormatting xmlns:xm="http://schemas.microsoft.com/office/excel/2006/main">
          <x14:cfRule type="expression" priority="837" stopIfTrue="1" id="{E756C62E-2446-4FFD-A60F-2F409A121B9D}">
            <xm:f>Report_Est_PL!$B$3="M USD"</xm:f>
            <x14:dxf>
              <numFmt numFmtId="183" formatCode="#,##0,,_);\(#,##0,,\);&quot; - &quot;;@_)"/>
            </x14:dxf>
          </x14:cfRule>
          <xm:sqref>I19</xm:sqref>
        </x14:conditionalFormatting>
        <x14:conditionalFormatting xmlns:xm="http://schemas.microsoft.com/office/excel/2006/main">
          <x14:cfRule type="expression" priority="836" stopIfTrue="1" id="{681BD8EE-8A70-48D8-88AA-3BB9230F420A}">
            <xm:f>Report_Est_PL!$B$3="M USD"</xm:f>
            <x14:dxf>
              <numFmt numFmtId="183" formatCode="#,##0,,_);\(#,##0,,\);&quot; - &quot;;@_)"/>
            </x14:dxf>
          </x14:cfRule>
          <xm:sqref>J19</xm:sqref>
        </x14:conditionalFormatting>
        <x14:conditionalFormatting xmlns:xm="http://schemas.microsoft.com/office/excel/2006/main">
          <x14:cfRule type="expression" priority="835" stopIfTrue="1" id="{70A4738F-55EE-47D5-8CB1-B9A41B6E6884}">
            <xm:f>Report_Est_PL!$B$3="M USD"</xm:f>
            <x14:dxf>
              <numFmt numFmtId="183" formatCode="#,##0,,_);\(#,##0,,\);&quot; - &quot;;@_)"/>
            </x14:dxf>
          </x14:cfRule>
          <xm:sqref>K19</xm:sqref>
        </x14:conditionalFormatting>
        <x14:conditionalFormatting xmlns:xm="http://schemas.microsoft.com/office/excel/2006/main">
          <x14:cfRule type="expression" priority="834" stopIfTrue="1" id="{44B39589-858C-4D37-B4FF-F426E3E75624}">
            <xm:f>Report_Est_PL!$B$3="M USD"</xm:f>
            <x14:dxf>
              <numFmt numFmtId="183" formatCode="#,##0,,_);\(#,##0,,\);&quot; - &quot;;@_)"/>
            </x14:dxf>
          </x14:cfRule>
          <xm:sqref>L19</xm:sqref>
        </x14:conditionalFormatting>
        <x14:conditionalFormatting xmlns:xm="http://schemas.microsoft.com/office/excel/2006/main">
          <x14:cfRule type="expression" priority="833" stopIfTrue="1" id="{9F3B9472-F3D7-40E6-9ED7-32C9C76161F5}">
            <xm:f>Report_Est_PL!$B$3="M USD"</xm:f>
            <x14:dxf>
              <numFmt numFmtId="183" formatCode="#,##0,,_);\(#,##0,,\);&quot; - &quot;;@_)"/>
            </x14:dxf>
          </x14:cfRule>
          <xm:sqref>M19</xm:sqref>
        </x14:conditionalFormatting>
        <x14:conditionalFormatting xmlns:xm="http://schemas.microsoft.com/office/excel/2006/main">
          <x14:cfRule type="expression" priority="832" stopIfTrue="1" id="{8B5A4E20-6C7C-4157-87D0-5698574A5C13}">
            <xm:f>Report_Est_PL!$B$3="M USD"</xm:f>
            <x14:dxf>
              <numFmt numFmtId="183" formatCode="#,##0,,_);\(#,##0,,\);&quot; - &quot;;@_)"/>
            </x14:dxf>
          </x14:cfRule>
          <xm:sqref>N19</xm:sqref>
        </x14:conditionalFormatting>
        <x14:conditionalFormatting xmlns:xm="http://schemas.microsoft.com/office/excel/2006/main">
          <x14:cfRule type="expression" priority="831" stopIfTrue="1" id="{22BBBE73-C101-4A34-A4C2-2D0B7B5367E3}">
            <xm:f>Report_Est_PL!$B$3="M USD"</xm:f>
            <x14:dxf>
              <numFmt numFmtId="183" formatCode="#,##0,,_);\(#,##0,,\);&quot; - &quot;;@_)"/>
            </x14:dxf>
          </x14:cfRule>
          <xm:sqref>O19</xm:sqref>
        </x14:conditionalFormatting>
        <x14:conditionalFormatting xmlns:xm="http://schemas.microsoft.com/office/excel/2006/main">
          <x14:cfRule type="expression" priority="830" stopIfTrue="1" id="{FDC64672-54A0-4F94-A5FE-829B4E51CA72}">
            <xm:f>Report_Est_PL!$B$3="M USD"</xm:f>
            <x14:dxf>
              <numFmt numFmtId="183" formatCode="#,##0,,_);\(#,##0,,\);&quot; - &quot;;@_)"/>
            </x14:dxf>
          </x14:cfRule>
          <xm:sqref>F20</xm:sqref>
        </x14:conditionalFormatting>
        <x14:conditionalFormatting xmlns:xm="http://schemas.microsoft.com/office/excel/2006/main">
          <x14:cfRule type="expression" priority="829" stopIfTrue="1" id="{B48733FF-0055-4E21-8D03-8E1C456682B3}">
            <xm:f>Report_Est_PL!$B$3="M USD"</xm:f>
            <x14:dxf>
              <numFmt numFmtId="183" formatCode="#,##0,,_);\(#,##0,,\);&quot; - &quot;;@_)"/>
            </x14:dxf>
          </x14:cfRule>
          <xm:sqref>G20</xm:sqref>
        </x14:conditionalFormatting>
        <x14:conditionalFormatting xmlns:xm="http://schemas.microsoft.com/office/excel/2006/main">
          <x14:cfRule type="expression" priority="828" stopIfTrue="1" id="{F1D4915B-D5C9-4253-A1CD-2A2E7C595A21}">
            <xm:f>Report_Est_PL!$B$3="M USD"</xm:f>
            <x14:dxf>
              <numFmt numFmtId="183" formatCode="#,##0,,_);\(#,##0,,\);&quot; - &quot;;@_)"/>
            </x14:dxf>
          </x14:cfRule>
          <xm:sqref>H20</xm:sqref>
        </x14:conditionalFormatting>
        <x14:conditionalFormatting xmlns:xm="http://schemas.microsoft.com/office/excel/2006/main">
          <x14:cfRule type="expression" priority="827" stopIfTrue="1" id="{717DEB5D-8585-4660-AFE8-FDAE2D2A22BB}">
            <xm:f>Report_Est_PL!$B$3="M USD"</xm:f>
            <x14:dxf>
              <numFmt numFmtId="183" formatCode="#,##0,,_);\(#,##0,,\);&quot; - &quot;;@_)"/>
            </x14:dxf>
          </x14:cfRule>
          <xm:sqref>I20</xm:sqref>
        </x14:conditionalFormatting>
        <x14:conditionalFormatting xmlns:xm="http://schemas.microsoft.com/office/excel/2006/main">
          <x14:cfRule type="expression" priority="826" stopIfTrue="1" id="{1CCA747F-6B77-42B3-A3A8-A7688755AD21}">
            <xm:f>Report_Est_PL!$B$3="M USD"</xm:f>
            <x14:dxf>
              <numFmt numFmtId="183" formatCode="#,##0,,_);\(#,##0,,\);&quot; - &quot;;@_)"/>
            </x14:dxf>
          </x14:cfRule>
          <xm:sqref>J20</xm:sqref>
        </x14:conditionalFormatting>
        <x14:conditionalFormatting xmlns:xm="http://schemas.microsoft.com/office/excel/2006/main">
          <x14:cfRule type="expression" priority="825" stopIfTrue="1" id="{CD12FF50-F4AF-403E-8AB5-45C2034EF2B9}">
            <xm:f>Report_Est_PL!$B$3="M USD"</xm:f>
            <x14:dxf>
              <numFmt numFmtId="183" formatCode="#,##0,,_);\(#,##0,,\);&quot; - &quot;;@_)"/>
            </x14:dxf>
          </x14:cfRule>
          <xm:sqref>K20</xm:sqref>
        </x14:conditionalFormatting>
        <x14:conditionalFormatting xmlns:xm="http://schemas.microsoft.com/office/excel/2006/main">
          <x14:cfRule type="expression" priority="824" stopIfTrue="1" id="{75A48F39-FEE4-4C9D-AAD4-D5D76023DB4C}">
            <xm:f>Report_Est_PL!$B$3="M USD"</xm:f>
            <x14:dxf>
              <numFmt numFmtId="183" formatCode="#,##0,,_);\(#,##0,,\);&quot; - &quot;;@_)"/>
            </x14:dxf>
          </x14:cfRule>
          <xm:sqref>L20</xm:sqref>
        </x14:conditionalFormatting>
        <x14:conditionalFormatting xmlns:xm="http://schemas.microsoft.com/office/excel/2006/main">
          <x14:cfRule type="expression" priority="823" stopIfTrue="1" id="{7268442B-7007-4251-919A-15579595DB90}">
            <xm:f>Report_Est_PL!$B$3="M USD"</xm:f>
            <x14:dxf>
              <numFmt numFmtId="183" formatCode="#,##0,,_);\(#,##0,,\);&quot; - &quot;;@_)"/>
            </x14:dxf>
          </x14:cfRule>
          <xm:sqref>M20</xm:sqref>
        </x14:conditionalFormatting>
        <x14:conditionalFormatting xmlns:xm="http://schemas.microsoft.com/office/excel/2006/main">
          <x14:cfRule type="expression" priority="822" stopIfTrue="1" id="{C1389F6B-E850-4410-83CC-55BB2B3BBA18}">
            <xm:f>Report_Est_PL!$B$3="M USD"</xm:f>
            <x14:dxf>
              <numFmt numFmtId="183" formatCode="#,##0,,_);\(#,##0,,\);&quot; - &quot;;@_)"/>
            </x14:dxf>
          </x14:cfRule>
          <xm:sqref>N20</xm:sqref>
        </x14:conditionalFormatting>
        <x14:conditionalFormatting xmlns:xm="http://schemas.microsoft.com/office/excel/2006/main">
          <x14:cfRule type="expression" priority="821" stopIfTrue="1" id="{D05A78D0-9B6D-463A-9C8F-410BB9ED42D6}">
            <xm:f>Report_Est_PL!$B$3="M USD"</xm:f>
            <x14:dxf>
              <numFmt numFmtId="183" formatCode="#,##0,,_);\(#,##0,,\);&quot; - &quot;;@_)"/>
            </x14:dxf>
          </x14:cfRule>
          <xm:sqref>O20</xm:sqref>
        </x14:conditionalFormatting>
        <x14:conditionalFormatting xmlns:xm="http://schemas.microsoft.com/office/excel/2006/main">
          <x14:cfRule type="expression" priority="820" stopIfTrue="1" id="{0C55C637-D16E-41DB-BEF4-BD850EC3C55E}">
            <xm:f>Report_Est_PL!$B$3="M USD"</xm:f>
            <x14:dxf>
              <numFmt numFmtId="183" formatCode="#,##0,,_);\(#,##0,,\);&quot; - &quot;;@_)"/>
            </x14:dxf>
          </x14:cfRule>
          <xm:sqref>F21</xm:sqref>
        </x14:conditionalFormatting>
        <x14:conditionalFormatting xmlns:xm="http://schemas.microsoft.com/office/excel/2006/main">
          <x14:cfRule type="expression" priority="819" stopIfTrue="1" id="{B278B9AF-8946-42F6-A1B7-FDEC713370E5}">
            <xm:f>Report_Est_PL!$B$3="M USD"</xm:f>
            <x14:dxf>
              <numFmt numFmtId="183" formatCode="#,##0,,_);\(#,##0,,\);&quot; - &quot;;@_)"/>
            </x14:dxf>
          </x14:cfRule>
          <xm:sqref>G21</xm:sqref>
        </x14:conditionalFormatting>
        <x14:conditionalFormatting xmlns:xm="http://schemas.microsoft.com/office/excel/2006/main">
          <x14:cfRule type="expression" priority="818" stopIfTrue="1" id="{D5C4876A-DE8B-400B-9205-CB827312251C}">
            <xm:f>Report_Est_PL!$B$3="M USD"</xm:f>
            <x14:dxf>
              <numFmt numFmtId="183" formatCode="#,##0,,_);\(#,##0,,\);&quot; - &quot;;@_)"/>
            </x14:dxf>
          </x14:cfRule>
          <xm:sqref>H21</xm:sqref>
        </x14:conditionalFormatting>
        <x14:conditionalFormatting xmlns:xm="http://schemas.microsoft.com/office/excel/2006/main">
          <x14:cfRule type="expression" priority="817" stopIfTrue="1" id="{C7DA8B88-DC51-4284-8E68-2C4631521804}">
            <xm:f>Report_Est_PL!$B$3="M USD"</xm:f>
            <x14:dxf>
              <numFmt numFmtId="183" formatCode="#,##0,,_);\(#,##0,,\);&quot; - &quot;;@_)"/>
            </x14:dxf>
          </x14:cfRule>
          <xm:sqref>I21</xm:sqref>
        </x14:conditionalFormatting>
        <x14:conditionalFormatting xmlns:xm="http://schemas.microsoft.com/office/excel/2006/main">
          <x14:cfRule type="expression" priority="816" stopIfTrue="1" id="{C2BF30F0-730E-43CC-906D-685D0899214D}">
            <xm:f>Report_Est_PL!$B$3="M USD"</xm:f>
            <x14:dxf>
              <numFmt numFmtId="183" formatCode="#,##0,,_);\(#,##0,,\);&quot; - &quot;;@_)"/>
            </x14:dxf>
          </x14:cfRule>
          <xm:sqref>J21</xm:sqref>
        </x14:conditionalFormatting>
        <x14:conditionalFormatting xmlns:xm="http://schemas.microsoft.com/office/excel/2006/main">
          <x14:cfRule type="expression" priority="815" stopIfTrue="1" id="{EB391254-FEC2-475D-8BBC-6BE3A3ED24D0}">
            <xm:f>Report_Est_PL!$B$3="M USD"</xm:f>
            <x14:dxf>
              <numFmt numFmtId="183" formatCode="#,##0,,_);\(#,##0,,\);&quot; - &quot;;@_)"/>
            </x14:dxf>
          </x14:cfRule>
          <xm:sqref>K21</xm:sqref>
        </x14:conditionalFormatting>
        <x14:conditionalFormatting xmlns:xm="http://schemas.microsoft.com/office/excel/2006/main">
          <x14:cfRule type="expression" priority="814" stopIfTrue="1" id="{998FD270-29A8-47AF-9720-E106CF1840EB}">
            <xm:f>Report_Est_PL!$B$3="M USD"</xm:f>
            <x14:dxf>
              <numFmt numFmtId="183" formatCode="#,##0,,_);\(#,##0,,\);&quot; - &quot;;@_)"/>
            </x14:dxf>
          </x14:cfRule>
          <xm:sqref>L21</xm:sqref>
        </x14:conditionalFormatting>
        <x14:conditionalFormatting xmlns:xm="http://schemas.microsoft.com/office/excel/2006/main">
          <x14:cfRule type="expression" priority="813" stopIfTrue="1" id="{66827F0E-705B-4B66-9AC8-A1F07E5637A6}">
            <xm:f>Report_Est_PL!$B$3="M USD"</xm:f>
            <x14:dxf>
              <numFmt numFmtId="183" formatCode="#,##0,,_);\(#,##0,,\);&quot; - &quot;;@_)"/>
            </x14:dxf>
          </x14:cfRule>
          <xm:sqref>M21</xm:sqref>
        </x14:conditionalFormatting>
        <x14:conditionalFormatting xmlns:xm="http://schemas.microsoft.com/office/excel/2006/main">
          <x14:cfRule type="expression" priority="812" stopIfTrue="1" id="{E8695BC5-1E26-4A8B-9AD7-708A55AA92C1}">
            <xm:f>Report_Est_PL!$B$3="M USD"</xm:f>
            <x14:dxf>
              <numFmt numFmtId="183" formatCode="#,##0,,_);\(#,##0,,\);&quot; - &quot;;@_)"/>
            </x14:dxf>
          </x14:cfRule>
          <xm:sqref>N21</xm:sqref>
        </x14:conditionalFormatting>
        <x14:conditionalFormatting xmlns:xm="http://schemas.microsoft.com/office/excel/2006/main">
          <x14:cfRule type="expression" priority="811" stopIfTrue="1" id="{61073088-4BB4-462D-AB18-E9EA6242AB38}">
            <xm:f>Report_Est_PL!$B$3="M USD"</xm:f>
            <x14:dxf>
              <numFmt numFmtId="183" formatCode="#,##0,,_);\(#,##0,,\);&quot; - &quot;;@_)"/>
            </x14:dxf>
          </x14:cfRule>
          <xm:sqref>O21</xm:sqref>
        </x14:conditionalFormatting>
        <x14:conditionalFormatting xmlns:xm="http://schemas.microsoft.com/office/excel/2006/main">
          <x14:cfRule type="expression" priority="810" stopIfTrue="1" id="{B9A796A3-2E47-45A0-91AA-131A2C1933F5}">
            <xm:f>Report_Est_PL!$B$3="M USD"</xm:f>
            <x14:dxf>
              <numFmt numFmtId="183" formatCode="#,##0,,_);\(#,##0,,\);&quot; - &quot;;@_)"/>
            </x14:dxf>
          </x14:cfRule>
          <xm:sqref>F22</xm:sqref>
        </x14:conditionalFormatting>
        <x14:conditionalFormatting xmlns:xm="http://schemas.microsoft.com/office/excel/2006/main">
          <x14:cfRule type="expression" priority="809" stopIfTrue="1" id="{7B20B064-339E-45C5-8D37-28F91877115D}">
            <xm:f>Report_Est_PL!$B$3="M USD"</xm:f>
            <x14:dxf>
              <numFmt numFmtId="183" formatCode="#,##0,,_);\(#,##0,,\);&quot; - &quot;;@_)"/>
            </x14:dxf>
          </x14:cfRule>
          <xm:sqref>G22</xm:sqref>
        </x14:conditionalFormatting>
        <x14:conditionalFormatting xmlns:xm="http://schemas.microsoft.com/office/excel/2006/main">
          <x14:cfRule type="expression" priority="808" stopIfTrue="1" id="{C9753810-6873-4375-9CB8-42C1534D7F55}">
            <xm:f>Report_Est_PL!$B$3="M USD"</xm:f>
            <x14:dxf>
              <numFmt numFmtId="183" formatCode="#,##0,,_);\(#,##0,,\);&quot; - &quot;;@_)"/>
            </x14:dxf>
          </x14:cfRule>
          <xm:sqref>H22</xm:sqref>
        </x14:conditionalFormatting>
        <x14:conditionalFormatting xmlns:xm="http://schemas.microsoft.com/office/excel/2006/main">
          <x14:cfRule type="expression" priority="807" stopIfTrue="1" id="{68B16EE3-5640-4E32-8338-268A0BF50C81}">
            <xm:f>Report_Est_PL!$B$3="M USD"</xm:f>
            <x14:dxf>
              <numFmt numFmtId="183" formatCode="#,##0,,_);\(#,##0,,\);&quot; - &quot;;@_)"/>
            </x14:dxf>
          </x14:cfRule>
          <xm:sqref>I22</xm:sqref>
        </x14:conditionalFormatting>
        <x14:conditionalFormatting xmlns:xm="http://schemas.microsoft.com/office/excel/2006/main">
          <x14:cfRule type="expression" priority="806" stopIfTrue="1" id="{EBA6CBEF-981A-41A7-B78E-DB66702F049F}">
            <xm:f>Report_Est_PL!$B$3="M USD"</xm:f>
            <x14:dxf>
              <numFmt numFmtId="183" formatCode="#,##0,,_);\(#,##0,,\);&quot; - &quot;;@_)"/>
            </x14:dxf>
          </x14:cfRule>
          <xm:sqref>J22</xm:sqref>
        </x14:conditionalFormatting>
        <x14:conditionalFormatting xmlns:xm="http://schemas.microsoft.com/office/excel/2006/main">
          <x14:cfRule type="expression" priority="805" stopIfTrue="1" id="{D3A19121-C4B9-451E-9345-C608F1F90075}">
            <xm:f>Report_Est_PL!$B$3="M USD"</xm:f>
            <x14:dxf>
              <numFmt numFmtId="183" formatCode="#,##0,,_);\(#,##0,,\);&quot; - &quot;;@_)"/>
            </x14:dxf>
          </x14:cfRule>
          <xm:sqref>K22</xm:sqref>
        </x14:conditionalFormatting>
        <x14:conditionalFormatting xmlns:xm="http://schemas.microsoft.com/office/excel/2006/main">
          <x14:cfRule type="expression" priority="804" stopIfTrue="1" id="{F46DDCD5-7560-489E-8913-4E18048C1081}">
            <xm:f>Report_Est_PL!$B$3="M USD"</xm:f>
            <x14:dxf>
              <numFmt numFmtId="183" formatCode="#,##0,,_);\(#,##0,,\);&quot; - &quot;;@_)"/>
            </x14:dxf>
          </x14:cfRule>
          <xm:sqref>L22</xm:sqref>
        </x14:conditionalFormatting>
        <x14:conditionalFormatting xmlns:xm="http://schemas.microsoft.com/office/excel/2006/main">
          <x14:cfRule type="expression" priority="803" stopIfTrue="1" id="{8346860D-DDB7-4064-9368-D31B7DD52776}">
            <xm:f>Report_Est_PL!$B$3="M USD"</xm:f>
            <x14:dxf>
              <numFmt numFmtId="183" formatCode="#,##0,,_);\(#,##0,,\);&quot; - &quot;;@_)"/>
            </x14:dxf>
          </x14:cfRule>
          <xm:sqref>M22</xm:sqref>
        </x14:conditionalFormatting>
        <x14:conditionalFormatting xmlns:xm="http://schemas.microsoft.com/office/excel/2006/main">
          <x14:cfRule type="expression" priority="802" stopIfTrue="1" id="{3DAEF1EB-C69D-4570-8EC1-F59995600E24}">
            <xm:f>Report_Est_PL!$B$3="M USD"</xm:f>
            <x14:dxf>
              <numFmt numFmtId="183" formatCode="#,##0,,_);\(#,##0,,\);&quot; - &quot;;@_)"/>
            </x14:dxf>
          </x14:cfRule>
          <xm:sqref>N22</xm:sqref>
        </x14:conditionalFormatting>
        <x14:conditionalFormatting xmlns:xm="http://schemas.microsoft.com/office/excel/2006/main">
          <x14:cfRule type="expression" priority="801" stopIfTrue="1" id="{B7C6F265-211E-459F-889E-676EAEC671CC}">
            <xm:f>Report_Est_PL!$B$3="M USD"</xm:f>
            <x14:dxf>
              <numFmt numFmtId="183" formatCode="#,##0,,_);\(#,##0,,\);&quot; - &quot;;@_)"/>
            </x14:dxf>
          </x14:cfRule>
          <xm:sqref>O22</xm:sqref>
        </x14:conditionalFormatting>
        <x14:conditionalFormatting xmlns:xm="http://schemas.microsoft.com/office/excel/2006/main">
          <x14:cfRule type="expression" priority="800" stopIfTrue="1" id="{69B8F28B-38E0-4AB5-806A-22E1AD4AF02E}">
            <xm:f>Report_Est_PL!$B$3="M USD"</xm:f>
            <x14:dxf>
              <numFmt numFmtId="183" formatCode="#,##0,,_);\(#,##0,,\);&quot; - &quot;;@_)"/>
            </x14:dxf>
          </x14:cfRule>
          <xm:sqref>F23</xm:sqref>
        </x14:conditionalFormatting>
        <x14:conditionalFormatting xmlns:xm="http://schemas.microsoft.com/office/excel/2006/main">
          <x14:cfRule type="expression" priority="799" stopIfTrue="1" id="{242FBD5D-F23D-42D1-A061-A0222A74EE65}">
            <xm:f>Report_Est_PL!$B$3="M USD"</xm:f>
            <x14:dxf>
              <numFmt numFmtId="183" formatCode="#,##0,,_);\(#,##0,,\);&quot; - &quot;;@_)"/>
            </x14:dxf>
          </x14:cfRule>
          <xm:sqref>G23</xm:sqref>
        </x14:conditionalFormatting>
        <x14:conditionalFormatting xmlns:xm="http://schemas.microsoft.com/office/excel/2006/main">
          <x14:cfRule type="expression" priority="798" stopIfTrue="1" id="{4509B14F-DA36-4171-92E5-B2FA3C542A64}">
            <xm:f>Report_Est_PL!$B$3="M USD"</xm:f>
            <x14:dxf>
              <numFmt numFmtId="183" formatCode="#,##0,,_);\(#,##0,,\);&quot; - &quot;;@_)"/>
            </x14:dxf>
          </x14:cfRule>
          <xm:sqref>H23</xm:sqref>
        </x14:conditionalFormatting>
        <x14:conditionalFormatting xmlns:xm="http://schemas.microsoft.com/office/excel/2006/main">
          <x14:cfRule type="expression" priority="797" stopIfTrue="1" id="{AA5967A6-BF0D-46D3-BE7A-61D8F5472DD8}">
            <xm:f>Report_Est_PL!$B$3="M USD"</xm:f>
            <x14:dxf>
              <numFmt numFmtId="183" formatCode="#,##0,,_);\(#,##0,,\);&quot; - &quot;;@_)"/>
            </x14:dxf>
          </x14:cfRule>
          <xm:sqref>I23</xm:sqref>
        </x14:conditionalFormatting>
        <x14:conditionalFormatting xmlns:xm="http://schemas.microsoft.com/office/excel/2006/main">
          <x14:cfRule type="expression" priority="796" stopIfTrue="1" id="{2415752B-4859-4E5F-BB99-0AA2CEE85D3C}">
            <xm:f>Report_Est_PL!$B$3="M USD"</xm:f>
            <x14:dxf>
              <numFmt numFmtId="183" formatCode="#,##0,,_);\(#,##0,,\);&quot; - &quot;;@_)"/>
            </x14:dxf>
          </x14:cfRule>
          <xm:sqref>J23</xm:sqref>
        </x14:conditionalFormatting>
        <x14:conditionalFormatting xmlns:xm="http://schemas.microsoft.com/office/excel/2006/main">
          <x14:cfRule type="expression" priority="795" stopIfTrue="1" id="{ECFB8DE0-2ADC-4A2A-A69A-79A8B0CD6376}">
            <xm:f>Report_Est_PL!$B$3="M USD"</xm:f>
            <x14:dxf>
              <numFmt numFmtId="183" formatCode="#,##0,,_);\(#,##0,,\);&quot; - &quot;;@_)"/>
            </x14:dxf>
          </x14:cfRule>
          <xm:sqref>K23</xm:sqref>
        </x14:conditionalFormatting>
        <x14:conditionalFormatting xmlns:xm="http://schemas.microsoft.com/office/excel/2006/main">
          <x14:cfRule type="expression" priority="794" stopIfTrue="1" id="{5C461104-16CE-435F-A78A-B5FBAB20737A}">
            <xm:f>Report_Est_PL!$B$3="M USD"</xm:f>
            <x14:dxf>
              <numFmt numFmtId="183" formatCode="#,##0,,_);\(#,##0,,\);&quot; - &quot;;@_)"/>
            </x14:dxf>
          </x14:cfRule>
          <xm:sqref>L23</xm:sqref>
        </x14:conditionalFormatting>
        <x14:conditionalFormatting xmlns:xm="http://schemas.microsoft.com/office/excel/2006/main">
          <x14:cfRule type="expression" priority="793" stopIfTrue="1" id="{AD460C25-D7D0-4DD9-BC08-73984F196A94}">
            <xm:f>Report_Est_PL!$B$3="M USD"</xm:f>
            <x14:dxf>
              <numFmt numFmtId="183" formatCode="#,##0,,_);\(#,##0,,\);&quot; - &quot;;@_)"/>
            </x14:dxf>
          </x14:cfRule>
          <xm:sqref>M23</xm:sqref>
        </x14:conditionalFormatting>
        <x14:conditionalFormatting xmlns:xm="http://schemas.microsoft.com/office/excel/2006/main">
          <x14:cfRule type="expression" priority="792" stopIfTrue="1" id="{C9D4F484-A168-49F3-BFC3-24A28EC22771}">
            <xm:f>Report_Est_PL!$B$3="M USD"</xm:f>
            <x14:dxf>
              <numFmt numFmtId="183" formatCode="#,##0,,_);\(#,##0,,\);&quot; - &quot;;@_)"/>
            </x14:dxf>
          </x14:cfRule>
          <xm:sqref>N23</xm:sqref>
        </x14:conditionalFormatting>
        <x14:conditionalFormatting xmlns:xm="http://schemas.microsoft.com/office/excel/2006/main">
          <x14:cfRule type="expression" priority="791" stopIfTrue="1" id="{9F6CE081-D686-4F45-AAAC-3A9F753E0A28}">
            <xm:f>Report_Est_PL!$B$3="M USD"</xm:f>
            <x14:dxf>
              <numFmt numFmtId="183" formatCode="#,##0,,_);\(#,##0,,\);&quot; - &quot;;@_)"/>
            </x14:dxf>
          </x14:cfRule>
          <xm:sqref>O23</xm:sqref>
        </x14:conditionalFormatting>
        <x14:conditionalFormatting xmlns:xm="http://schemas.microsoft.com/office/excel/2006/main">
          <x14:cfRule type="expression" priority="790" stopIfTrue="1" id="{293C2A26-904A-4BAD-AE32-482CEB58F7AB}">
            <xm:f>Report_Est_PL!$B$3="M USD"</xm:f>
            <x14:dxf>
              <numFmt numFmtId="183" formatCode="#,##0,,_);\(#,##0,,\);&quot; - &quot;;@_)"/>
            </x14:dxf>
          </x14:cfRule>
          <xm:sqref>F24</xm:sqref>
        </x14:conditionalFormatting>
        <x14:conditionalFormatting xmlns:xm="http://schemas.microsoft.com/office/excel/2006/main">
          <x14:cfRule type="expression" priority="789" stopIfTrue="1" id="{F2E73149-B806-4F7C-8C45-33D9B66867CF}">
            <xm:f>Report_Est_PL!$B$3="M USD"</xm:f>
            <x14:dxf>
              <numFmt numFmtId="183" formatCode="#,##0,,_);\(#,##0,,\);&quot; - &quot;;@_)"/>
            </x14:dxf>
          </x14:cfRule>
          <xm:sqref>G24</xm:sqref>
        </x14:conditionalFormatting>
        <x14:conditionalFormatting xmlns:xm="http://schemas.microsoft.com/office/excel/2006/main">
          <x14:cfRule type="expression" priority="788" stopIfTrue="1" id="{1AF58CCF-7527-46DA-93B9-72D319A533CE}">
            <xm:f>Report_Est_PL!$B$3="M USD"</xm:f>
            <x14:dxf>
              <numFmt numFmtId="183" formatCode="#,##0,,_);\(#,##0,,\);&quot; - &quot;;@_)"/>
            </x14:dxf>
          </x14:cfRule>
          <xm:sqref>H24</xm:sqref>
        </x14:conditionalFormatting>
        <x14:conditionalFormatting xmlns:xm="http://schemas.microsoft.com/office/excel/2006/main">
          <x14:cfRule type="expression" priority="787" stopIfTrue="1" id="{A9011BA5-B238-4167-82B1-BF74AD57243F}">
            <xm:f>Report_Est_PL!$B$3="M USD"</xm:f>
            <x14:dxf>
              <numFmt numFmtId="183" formatCode="#,##0,,_);\(#,##0,,\);&quot; - &quot;;@_)"/>
            </x14:dxf>
          </x14:cfRule>
          <xm:sqref>I24</xm:sqref>
        </x14:conditionalFormatting>
        <x14:conditionalFormatting xmlns:xm="http://schemas.microsoft.com/office/excel/2006/main">
          <x14:cfRule type="expression" priority="786" stopIfTrue="1" id="{E5C431B0-9821-4094-B65B-E7165C44000B}">
            <xm:f>Report_Est_PL!$B$3="M USD"</xm:f>
            <x14:dxf>
              <numFmt numFmtId="183" formatCode="#,##0,,_);\(#,##0,,\);&quot; - &quot;;@_)"/>
            </x14:dxf>
          </x14:cfRule>
          <xm:sqref>J24</xm:sqref>
        </x14:conditionalFormatting>
        <x14:conditionalFormatting xmlns:xm="http://schemas.microsoft.com/office/excel/2006/main">
          <x14:cfRule type="expression" priority="785" stopIfTrue="1" id="{97578864-F75E-4359-82CD-6089DC7DF5B6}">
            <xm:f>Report_Est_PL!$B$3="M USD"</xm:f>
            <x14:dxf>
              <numFmt numFmtId="183" formatCode="#,##0,,_);\(#,##0,,\);&quot; - &quot;;@_)"/>
            </x14:dxf>
          </x14:cfRule>
          <xm:sqref>K24</xm:sqref>
        </x14:conditionalFormatting>
        <x14:conditionalFormatting xmlns:xm="http://schemas.microsoft.com/office/excel/2006/main">
          <x14:cfRule type="expression" priority="784" stopIfTrue="1" id="{2EF884C5-F9D9-4828-A1F2-C7D28EEED671}">
            <xm:f>Report_Est_PL!$B$3="M USD"</xm:f>
            <x14:dxf>
              <numFmt numFmtId="183" formatCode="#,##0,,_);\(#,##0,,\);&quot; - &quot;;@_)"/>
            </x14:dxf>
          </x14:cfRule>
          <xm:sqref>L24</xm:sqref>
        </x14:conditionalFormatting>
        <x14:conditionalFormatting xmlns:xm="http://schemas.microsoft.com/office/excel/2006/main">
          <x14:cfRule type="expression" priority="783" stopIfTrue="1" id="{36EBFA53-9EBA-4E46-A70F-7754B8C45857}">
            <xm:f>Report_Est_PL!$B$3="M USD"</xm:f>
            <x14:dxf>
              <numFmt numFmtId="183" formatCode="#,##0,,_);\(#,##0,,\);&quot; - &quot;;@_)"/>
            </x14:dxf>
          </x14:cfRule>
          <xm:sqref>M24</xm:sqref>
        </x14:conditionalFormatting>
        <x14:conditionalFormatting xmlns:xm="http://schemas.microsoft.com/office/excel/2006/main">
          <x14:cfRule type="expression" priority="782" stopIfTrue="1" id="{E2D8E277-F224-4D04-95C1-07DED028B7B7}">
            <xm:f>Report_Est_PL!$B$3="M USD"</xm:f>
            <x14:dxf>
              <numFmt numFmtId="183" formatCode="#,##0,,_);\(#,##0,,\);&quot; - &quot;;@_)"/>
            </x14:dxf>
          </x14:cfRule>
          <xm:sqref>N24</xm:sqref>
        </x14:conditionalFormatting>
        <x14:conditionalFormatting xmlns:xm="http://schemas.microsoft.com/office/excel/2006/main">
          <x14:cfRule type="expression" priority="781" stopIfTrue="1" id="{4701AE51-8AF7-4C2C-A2D0-7D6AC020390E}">
            <xm:f>Report_Est_PL!$B$3="M USD"</xm:f>
            <x14:dxf>
              <numFmt numFmtId="183" formatCode="#,##0,,_);\(#,##0,,\);&quot; - &quot;;@_)"/>
            </x14:dxf>
          </x14:cfRule>
          <xm:sqref>O24</xm:sqref>
        </x14:conditionalFormatting>
        <x14:conditionalFormatting xmlns:xm="http://schemas.microsoft.com/office/excel/2006/main">
          <x14:cfRule type="expression" priority="780" stopIfTrue="1" id="{6E09E84E-3AAC-4D33-8E36-415AB57C2D19}">
            <xm:f>Report_Est_PL!$B$3="M USD"</xm:f>
            <x14:dxf>
              <numFmt numFmtId="183" formatCode="#,##0,,_);\(#,##0,,\);&quot; - &quot;;@_)"/>
            </x14:dxf>
          </x14:cfRule>
          <xm:sqref>F25</xm:sqref>
        </x14:conditionalFormatting>
        <x14:conditionalFormatting xmlns:xm="http://schemas.microsoft.com/office/excel/2006/main">
          <x14:cfRule type="expression" priority="779" stopIfTrue="1" id="{87456114-FB2F-4903-B216-E6FA102B2446}">
            <xm:f>Report_Est_PL!$B$3="M USD"</xm:f>
            <x14:dxf>
              <numFmt numFmtId="183" formatCode="#,##0,,_);\(#,##0,,\);&quot; - &quot;;@_)"/>
            </x14:dxf>
          </x14:cfRule>
          <xm:sqref>G25</xm:sqref>
        </x14:conditionalFormatting>
        <x14:conditionalFormatting xmlns:xm="http://schemas.microsoft.com/office/excel/2006/main">
          <x14:cfRule type="expression" priority="778" stopIfTrue="1" id="{54977D85-1018-4B61-A626-85ED161DAD7E}">
            <xm:f>Report_Est_PL!$B$3="M USD"</xm:f>
            <x14:dxf>
              <numFmt numFmtId="183" formatCode="#,##0,,_);\(#,##0,,\);&quot; - &quot;;@_)"/>
            </x14:dxf>
          </x14:cfRule>
          <xm:sqref>H25</xm:sqref>
        </x14:conditionalFormatting>
        <x14:conditionalFormatting xmlns:xm="http://schemas.microsoft.com/office/excel/2006/main">
          <x14:cfRule type="expression" priority="777" stopIfTrue="1" id="{BEAC72F0-BD08-418D-9837-AA737AFBF696}">
            <xm:f>Report_Est_PL!$B$3="M USD"</xm:f>
            <x14:dxf>
              <numFmt numFmtId="183" formatCode="#,##0,,_);\(#,##0,,\);&quot; - &quot;;@_)"/>
            </x14:dxf>
          </x14:cfRule>
          <xm:sqref>I25</xm:sqref>
        </x14:conditionalFormatting>
        <x14:conditionalFormatting xmlns:xm="http://schemas.microsoft.com/office/excel/2006/main">
          <x14:cfRule type="expression" priority="776" stopIfTrue="1" id="{921F197E-2EE1-4F95-8B03-883C5AEBBDFD}">
            <xm:f>Report_Est_PL!$B$3="M USD"</xm:f>
            <x14:dxf>
              <numFmt numFmtId="183" formatCode="#,##0,,_);\(#,##0,,\);&quot; - &quot;;@_)"/>
            </x14:dxf>
          </x14:cfRule>
          <xm:sqref>J25</xm:sqref>
        </x14:conditionalFormatting>
        <x14:conditionalFormatting xmlns:xm="http://schemas.microsoft.com/office/excel/2006/main">
          <x14:cfRule type="expression" priority="775" stopIfTrue="1" id="{F9E7502E-7F2E-43AA-8736-8F08A9FEBFEC}">
            <xm:f>Report_Est_PL!$B$3="M USD"</xm:f>
            <x14:dxf>
              <numFmt numFmtId="183" formatCode="#,##0,,_);\(#,##0,,\);&quot; - &quot;;@_)"/>
            </x14:dxf>
          </x14:cfRule>
          <xm:sqref>K25</xm:sqref>
        </x14:conditionalFormatting>
        <x14:conditionalFormatting xmlns:xm="http://schemas.microsoft.com/office/excel/2006/main">
          <x14:cfRule type="expression" priority="774" stopIfTrue="1" id="{3ECCB656-249A-4E72-BB1B-4286C369ABD9}">
            <xm:f>Report_Est_PL!$B$3="M USD"</xm:f>
            <x14:dxf>
              <numFmt numFmtId="183" formatCode="#,##0,,_);\(#,##0,,\);&quot; - &quot;;@_)"/>
            </x14:dxf>
          </x14:cfRule>
          <xm:sqref>L25</xm:sqref>
        </x14:conditionalFormatting>
        <x14:conditionalFormatting xmlns:xm="http://schemas.microsoft.com/office/excel/2006/main">
          <x14:cfRule type="expression" priority="773" stopIfTrue="1" id="{6B2055EA-9B1D-488F-8E5D-AEB1CBBE0D54}">
            <xm:f>Report_Est_PL!$B$3="M USD"</xm:f>
            <x14:dxf>
              <numFmt numFmtId="183" formatCode="#,##0,,_);\(#,##0,,\);&quot; - &quot;;@_)"/>
            </x14:dxf>
          </x14:cfRule>
          <xm:sqref>M25</xm:sqref>
        </x14:conditionalFormatting>
        <x14:conditionalFormatting xmlns:xm="http://schemas.microsoft.com/office/excel/2006/main">
          <x14:cfRule type="expression" priority="772" stopIfTrue="1" id="{040AC174-D31E-4DE4-99A6-0A270E51F03A}">
            <xm:f>Report_Est_PL!$B$3="M USD"</xm:f>
            <x14:dxf>
              <numFmt numFmtId="183" formatCode="#,##0,,_);\(#,##0,,\);&quot; - &quot;;@_)"/>
            </x14:dxf>
          </x14:cfRule>
          <xm:sqref>N25</xm:sqref>
        </x14:conditionalFormatting>
        <x14:conditionalFormatting xmlns:xm="http://schemas.microsoft.com/office/excel/2006/main">
          <x14:cfRule type="expression" priority="771" stopIfTrue="1" id="{C21240B9-3BB9-4770-B96C-F29761789262}">
            <xm:f>Report_Est_PL!$B$3="M USD"</xm:f>
            <x14:dxf>
              <numFmt numFmtId="183" formatCode="#,##0,,_);\(#,##0,,\);&quot; - &quot;;@_)"/>
            </x14:dxf>
          </x14:cfRule>
          <xm:sqref>O25</xm:sqref>
        </x14:conditionalFormatting>
        <x14:conditionalFormatting xmlns:xm="http://schemas.microsoft.com/office/excel/2006/main">
          <x14:cfRule type="expression" priority="770" stopIfTrue="1" id="{1B9D87EE-195B-43D8-A600-996F92E7BB95}">
            <xm:f>Report_Est_PL!$B$3="M USD"</xm:f>
            <x14:dxf>
              <numFmt numFmtId="183" formatCode="#,##0,,_);\(#,##0,,\);&quot; - &quot;;@_)"/>
            </x14:dxf>
          </x14:cfRule>
          <xm:sqref>F26</xm:sqref>
        </x14:conditionalFormatting>
        <x14:conditionalFormatting xmlns:xm="http://schemas.microsoft.com/office/excel/2006/main">
          <x14:cfRule type="expression" priority="769" stopIfTrue="1" id="{98296E2E-CC06-43A4-B5FA-4018F33A4B84}">
            <xm:f>Report_Est_PL!$B$3="M USD"</xm:f>
            <x14:dxf>
              <numFmt numFmtId="183" formatCode="#,##0,,_);\(#,##0,,\);&quot; - &quot;;@_)"/>
            </x14:dxf>
          </x14:cfRule>
          <xm:sqref>G26</xm:sqref>
        </x14:conditionalFormatting>
        <x14:conditionalFormatting xmlns:xm="http://schemas.microsoft.com/office/excel/2006/main">
          <x14:cfRule type="expression" priority="768" stopIfTrue="1" id="{2A1B05E0-E9EA-4902-B248-8B747784E238}">
            <xm:f>Report_Est_PL!$B$3="M USD"</xm:f>
            <x14:dxf>
              <numFmt numFmtId="183" formatCode="#,##0,,_);\(#,##0,,\);&quot; - &quot;;@_)"/>
            </x14:dxf>
          </x14:cfRule>
          <xm:sqref>H26</xm:sqref>
        </x14:conditionalFormatting>
        <x14:conditionalFormatting xmlns:xm="http://schemas.microsoft.com/office/excel/2006/main">
          <x14:cfRule type="expression" priority="767" stopIfTrue="1" id="{B520FA0F-77F7-42F4-B707-A7421078D14B}">
            <xm:f>Report_Est_PL!$B$3="M USD"</xm:f>
            <x14:dxf>
              <numFmt numFmtId="183" formatCode="#,##0,,_);\(#,##0,,\);&quot; - &quot;;@_)"/>
            </x14:dxf>
          </x14:cfRule>
          <xm:sqref>I26</xm:sqref>
        </x14:conditionalFormatting>
        <x14:conditionalFormatting xmlns:xm="http://schemas.microsoft.com/office/excel/2006/main">
          <x14:cfRule type="expression" priority="766" stopIfTrue="1" id="{365AC064-A36D-444D-A13F-B5CF99CC4AF3}">
            <xm:f>Report_Est_PL!$B$3="M USD"</xm:f>
            <x14:dxf>
              <numFmt numFmtId="183" formatCode="#,##0,,_);\(#,##0,,\);&quot; - &quot;;@_)"/>
            </x14:dxf>
          </x14:cfRule>
          <xm:sqref>J26</xm:sqref>
        </x14:conditionalFormatting>
        <x14:conditionalFormatting xmlns:xm="http://schemas.microsoft.com/office/excel/2006/main">
          <x14:cfRule type="expression" priority="765" stopIfTrue="1" id="{49BB207C-9759-4712-81FA-4C818E4F4437}">
            <xm:f>Report_Est_PL!$B$3="M USD"</xm:f>
            <x14:dxf>
              <numFmt numFmtId="183" formatCode="#,##0,,_);\(#,##0,,\);&quot; - &quot;;@_)"/>
            </x14:dxf>
          </x14:cfRule>
          <xm:sqref>K26</xm:sqref>
        </x14:conditionalFormatting>
        <x14:conditionalFormatting xmlns:xm="http://schemas.microsoft.com/office/excel/2006/main">
          <x14:cfRule type="expression" priority="764" stopIfTrue="1" id="{AD329B29-0025-4313-8D4E-2A2960FC5531}">
            <xm:f>Report_Est_PL!$B$3="M USD"</xm:f>
            <x14:dxf>
              <numFmt numFmtId="183" formatCode="#,##0,,_);\(#,##0,,\);&quot; - &quot;;@_)"/>
            </x14:dxf>
          </x14:cfRule>
          <xm:sqref>L26</xm:sqref>
        </x14:conditionalFormatting>
        <x14:conditionalFormatting xmlns:xm="http://schemas.microsoft.com/office/excel/2006/main">
          <x14:cfRule type="expression" priority="763" stopIfTrue="1" id="{EBBCB33C-771E-4C75-821F-142335F0F467}">
            <xm:f>Report_Est_PL!$B$3="M USD"</xm:f>
            <x14:dxf>
              <numFmt numFmtId="183" formatCode="#,##0,,_);\(#,##0,,\);&quot; - &quot;;@_)"/>
            </x14:dxf>
          </x14:cfRule>
          <xm:sqref>M26</xm:sqref>
        </x14:conditionalFormatting>
        <x14:conditionalFormatting xmlns:xm="http://schemas.microsoft.com/office/excel/2006/main">
          <x14:cfRule type="expression" priority="762" stopIfTrue="1" id="{C01B6A03-ACC3-46FA-BE61-B2B9F21B23AA}">
            <xm:f>Report_Est_PL!$B$3="M USD"</xm:f>
            <x14:dxf>
              <numFmt numFmtId="183" formatCode="#,##0,,_);\(#,##0,,\);&quot; - &quot;;@_)"/>
            </x14:dxf>
          </x14:cfRule>
          <xm:sqref>N26</xm:sqref>
        </x14:conditionalFormatting>
        <x14:conditionalFormatting xmlns:xm="http://schemas.microsoft.com/office/excel/2006/main">
          <x14:cfRule type="expression" priority="761" stopIfTrue="1" id="{EAEA2BA4-4E3C-468F-8B95-4369A61BB0A5}">
            <xm:f>Report_Est_PL!$B$3="M USD"</xm:f>
            <x14:dxf>
              <numFmt numFmtId="183" formatCode="#,##0,,_);\(#,##0,,\);&quot; - &quot;;@_)"/>
            </x14:dxf>
          </x14:cfRule>
          <xm:sqref>O26</xm:sqref>
        </x14:conditionalFormatting>
        <x14:conditionalFormatting xmlns:xm="http://schemas.microsoft.com/office/excel/2006/main">
          <x14:cfRule type="expression" priority="760" stopIfTrue="1" id="{DBA55DD7-218B-41F1-9C99-12577B33984F}">
            <xm:f>Report_Est_PL!$B$3="M USD"</xm:f>
            <x14:dxf>
              <numFmt numFmtId="183" formatCode="#,##0,,_);\(#,##0,,\);&quot; - &quot;;@_)"/>
            </x14:dxf>
          </x14:cfRule>
          <xm:sqref>F27</xm:sqref>
        </x14:conditionalFormatting>
        <x14:conditionalFormatting xmlns:xm="http://schemas.microsoft.com/office/excel/2006/main">
          <x14:cfRule type="expression" priority="759" stopIfTrue="1" id="{5C885E93-6B03-49C4-A0FD-5869EF8C138A}">
            <xm:f>Report_Est_PL!$B$3="M USD"</xm:f>
            <x14:dxf>
              <numFmt numFmtId="183" formatCode="#,##0,,_);\(#,##0,,\);&quot; - &quot;;@_)"/>
            </x14:dxf>
          </x14:cfRule>
          <xm:sqref>G27</xm:sqref>
        </x14:conditionalFormatting>
        <x14:conditionalFormatting xmlns:xm="http://schemas.microsoft.com/office/excel/2006/main">
          <x14:cfRule type="expression" priority="758" stopIfTrue="1" id="{B5F71D62-21FA-450E-97A4-0DA0FD036DA1}">
            <xm:f>Report_Est_PL!$B$3="M USD"</xm:f>
            <x14:dxf>
              <numFmt numFmtId="183" formatCode="#,##0,,_);\(#,##0,,\);&quot; - &quot;;@_)"/>
            </x14:dxf>
          </x14:cfRule>
          <xm:sqref>H27</xm:sqref>
        </x14:conditionalFormatting>
        <x14:conditionalFormatting xmlns:xm="http://schemas.microsoft.com/office/excel/2006/main">
          <x14:cfRule type="expression" priority="757" stopIfTrue="1" id="{BC52B85B-0F93-4D6E-B475-32C628FB51A2}">
            <xm:f>Report_Est_PL!$B$3="M USD"</xm:f>
            <x14:dxf>
              <numFmt numFmtId="183" formatCode="#,##0,,_);\(#,##0,,\);&quot; - &quot;;@_)"/>
            </x14:dxf>
          </x14:cfRule>
          <xm:sqref>I27</xm:sqref>
        </x14:conditionalFormatting>
        <x14:conditionalFormatting xmlns:xm="http://schemas.microsoft.com/office/excel/2006/main">
          <x14:cfRule type="expression" priority="756" stopIfTrue="1" id="{E01CBA4A-C4BD-421D-9B86-B655788E71E4}">
            <xm:f>Report_Est_PL!$B$3="M USD"</xm:f>
            <x14:dxf>
              <numFmt numFmtId="183" formatCode="#,##0,,_);\(#,##0,,\);&quot; - &quot;;@_)"/>
            </x14:dxf>
          </x14:cfRule>
          <xm:sqref>J27</xm:sqref>
        </x14:conditionalFormatting>
        <x14:conditionalFormatting xmlns:xm="http://schemas.microsoft.com/office/excel/2006/main">
          <x14:cfRule type="expression" priority="755" stopIfTrue="1" id="{A40B9E00-36FE-4773-A991-9468404678B2}">
            <xm:f>Report_Est_PL!$B$3="M USD"</xm:f>
            <x14:dxf>
              <numFmt numFmtId="183" formatCode="#,##0,,_);\(#,##0,,\);&quot; - &quot;;@_)"/>
            </x14:dxf>
          </x14:cfRule>
          <xm:sqref>K27</xm:sqref>
        </x14:conditionalFormatting>
        <x14:conditionalFormatting xmlns:xm="http://schemas.microsoft.com/office/excel/2006/main">
          <x14:cfRule type="expression" priority="754" stopIfTrue="1" id="{6DEF7BCB-2CDC-4EFF-B0B0-FC39B99393F9}">
            <xm:f>Report_Est_PL!$B$3="M USD"</xm:f>
            <x14:dxf>
              <numFmt numFmtId="183" formatCode="#,##0,,_);\(#,##0,,\);&quot; - &quot;;@_)"/>
            </x14:dxf>
          </x14:cfRule>
          <xm:sqref>L27</xm:sqref>
        </x14:conditionalFormatting>
        <x14:conditionalFormatting xmlns:xm="http://schemas.microsoft.com/office/excel/2006/main">
          <x14:cfRule type="expression" priority="753" stopIfTrue="1" id="{AF02DDE4-186A-4DF4-8F33-EF74C791FB12}">
            <xm:f>Report_Est_PL!$B$3="M USD"</xm:f>
            <x14:dxf>
              <numFmt numFmtId="183" formatCode="#,##0,,_);\(#,##0,,\);&quot; - &quot;;@_)"/>
            </x14:dxf>
          </x14:cfRule>
          <xm:sqref>M27</xm:sqref>
        </x14:conditionalFormatting>
        <x14:conditionalFormatting xmlns:xm="http://schemas.microsoft.com/office/excel/2006/main">
          <x14:cfRule type="expression" priority="752" stopIfTrue="1" id="{9E5C0873-80A8-417C-8E50-12116D093135}">
            <xm:f>Report_Est_PL!$B$3="M USD"</xm:f>
            <x14:dxf>
              <numFmt numFmtId="183" formatCode="#,##0,,_);\(#,##0,,\);&quot; - &quot;;@_)"/>
            </x14:dxf>
          </x14:cfRule>
          <xm:sqref>N27</xm:sqref>
        </x14:conditionalFormatting>
        <x14:conditionalFormatting xmlns:xm="http://schemas.microsoft.com/office/excel/2006/main">
          <x14:cfRule type="expression" priority="751" stopIfTrue="1" id="{93579353-0899-474B-9E47-297B0F72A5F2}">
            <xm:f>Report_Est_PL!$B$3="M USD"</xm:f>
            <x14:dxf>
              <numFmt numFmtId="183" formatCode="#,##0,,_);\(#,##0,,\);&quot; - &quot;;@_)"/>
            </x14:dxf>
          </x14:cfRule>
          <xm:sqref>O27</xm:sqref>
        </x14:conditionalFormatting>
        <x14:conditionalFormatting xmlns:xm="http://schemas.microsoft.com/office/excel/2006/main">
          <x14:cfRule type="expression" priority="750" stopIfTrue="1" id="{A9465D81-C21D-49FE-9CBE-27E96ECED26A}">
            <xm:f>Report_Est_PL!$B$3="M USD"</xm:f>
            <x14:dxf>
              <numFmt numFmtId="183" formatCode="#,##0,,_);\(#,##0,,\);&quot; - &quot;;@_)"/>
            </x14:dxf>
          </x14:cfRule>
          <xm:sqref>A28</xm:sqref>
        </x14:conditionalFormatting>
        <x14:conditionalFormatting xmlns:xm="http://schemas.microsoft.com/office/excel/2006/main">
          <x14:cfRule type="expression" priority="749" stopIfTrue="1" id="{4DB554BA-875B-4933-9334-3EA9072F7456}">
            <xm:f>Report_Est_PL!$B$3="M USD"</xm:f>
            <x14:dxf>
              <numFmt numFmtId="183" formatCode="#,##0,,_);\(#,##0,,\);&quot; - &quot;;@_)"/>
            </x14:dxf>
          </x14:cfRule>
          <xm:sqref>B28</xm:sqref>
        </x14:conditionalFormatting>
        <x14:conditionalFormatting xmlns:xm="http://schemas.microsoft.com/office/excel/2006/main">
          <x14:cfRule type="expression" priority="748" stopIfTrue="1" id="{D224C076-0666-4D04-B1CD-C6D40D3D380F}">
            <xm:f>Report_Est_PL!$B$3="M USD"</xm:f>
            <x14:dxf>
              <numFmt numFmtId="183" formatCode="#,##0,,_);\(#,##0,,\);&quot; - &quot;;@_)"/>
            </x14:dxf>
          </x14:cfRule>
          <xm:sqref>C28</xm:sqref>
        </x14:conditionalFormatting>
        <x14:conditionalFormatting xmlns:xm="http://schemas.microsoft.com/office/excel/2006/main">
          <x14:cfRule type="expression" priority="747" stopIfTrue="1" id="{2304D2DF-BED3-4DEC-84F9-5A76F7A12490}">
            <xm:f>Report_Est_PL!$B$3="M USD"</xm:f>
            <x14:dxf>
              <numFmt numFmtId="183" formatCode="#,##0,,_);\(#,##0,,\);&quot; - &quot;;@_)"/>
            </x14:dxf>
          </x14:cfRule>
          <xm:sqref>D28</xm:sqref>
        </x14:conditionalFormatting>
        <x14:conditionalFormatting xmlns:xm="http://schemas.microsoft.com/office/excel/2006/main">
          <x14:cfRule type="expression" priority="746" stopIfTrue="1" id="{4FF016B5-CC38-4585-B890-B92E464061E1}">
            <xm:f>Report_Est_PL!$B$3="M USD"</xm:f>
            <x14:dxf>
              <numFmt numFmtId="183" formatCode="#,##0,,_);\(#,##0,,\);&quot; - &quot;;@_)"/>
            </x14:dxf>
          </x14:cfRule>
          <xm:sqref>E28</xm:sqref>
        </x14:conditionalFormatting>
        <x14:conditionalFormatting xmlns:xm="http://schemas.microsoft.com/office/excel/2006/main">
          <x14:cfRule type="expression" priority="745" stopIfTrue="1" id="{B515DE80-6C01-4920-89E8-EA08610E2947}">
            <xm:f>Report_Est_PL!$B$3="M USD"</xm:f>
            <x14:dxf>
              <numFmt numFmtId="183" formatCode="#,##0,,_);\(#,##0,,\);&quot; - &quot;;@_)"/>
            </x14:dxf>
          </x14:cfRule>
          <xm:sqref>F28</xm:sqref>
        </x14:conditionalFormatting>
        <x14:conditionalFormatting xmlns:xm="http://schemas.microsoft.com/office/excel/2006/main">
          <x14:cfRule type="expression" priority="744" stopIfTrue="1" id="{DCCB2D50-9B96-4026-80E1-CA68A89B7929}">
            <xm:f>Report_Est_PL!$B$3="M USD"</xm:f>
            <x14:dxf>
              <numFmt numFmtId="183" formatCode="#,##0,,_);\(#,##0,,\);&quot; - &quot;;@_)"/>
            </x14:dxf>
          </x14:cfRule>
          <xm:sqref>G28</xm:sqref>
        </x14:conditionalFormatting>
        <x14:conditionalFormatting xmlns:xm="http://schemas.microsoft.com/office/excel/2006/main">
          <x14:cfRule type="expression" priority="743" stopIfTrue="1" id="{4159E930-17D2-404D-A71B-F77246B35B47}">
            <xm:f>Report_Est_PL!$B$3="M USD"</xm:f>
            <x14:dxf>
              <numFmt numFmtId="183" formatCode="#,##0,,_);\(#,##0,,\);&quot; - &quot;;@_)"/>
            </x14:dxf>
          </x14:cfRule>
          <xm:sqref>H28</xm:sqref>
        </x14:conditionalFormatting>
        <x14:conditionalFormatting xmlns:xm="http://schemas.microsoft.com/office/excel/2006/main">
          <x14:cfRule type="expression" priority="742" stopIfTrue="1" id="{E86E321F-C6A4-4D94-970E-AB5D4DD762BC}">
            <xm:f>Report_Est_PL!$B$3="M USD"</xm:f>
            <x14:dxf>
              <numFmt numFmtId="183" formatCode="#,##0,,_);\(#,##0,,\);&quot; - &quot;;@_)"/>
            </x14:dxf>
          </x14:cfRule>
          <xm:sqref>I28</xm:sqref>
        </x14:conditionalFormatting>
        <x14:conditionalFormatting xmlns:xm="http://schemas.microsoft.com/office/excel/2006/main">
          <x14:cfRule type="expression" priority="741" stopIfTrue="1" id="{4E500833-5897-454E-8681-0E86FCCF4F45}">
            <xm:f>Report_Est_PL!$B$3="M USD"</xm:f>
            <x14:dxf>
              <numFmt numFmtId="183" formatCode="#,##0,,_);\(#,##0,,\);&quot; - &quot;;@_)"/>
            </x14:dxf>
          </x14:cfRule>
          <xm:sqref>J28</xm:sqref>
        </x14:conditionalFormatting>
        <x14:conditionalFormatting xmlns:xm="http://schemas.microsoft.com/office/excel/2006/main">
          <x14:cfRule type="expression" priority="740" stopIfTrue="1" id="{2B685BC6-A91E-421D-8A40-15906968D6EB}">
            <xm:f>Report_Est_PL!$B$3="M USD"</xm:f>
            <x14:dxf>
              <numFmt numFmtId="183" formatCode="#,##0,,_);\(#,##0,,\);&quot; - &quot;;@_)"/>
            </x14:dxf>
          </x14:cfRule>
          <xm:sqref>K28</xm:sqref>
        </x14:conditionalFormatting>
        <x14:conditionalFormatting xmlns:xm="http://schemas.microsoft.com/office/excel/2006/main">
          <x14:cfRule type="expression" priority="739" stopIfTrue="1" id="{47B2FAAB-38A0-40AD-AAE6-2430E22ACD4A}">
            <xm:f>Report_Est_PL!$B$3="M USD"</xm:f>
            <x14:dxf>
              <numFmt numFmtId="183" formatCode="#,##0,,_);\(#,##0,,\);&quot; - &quot;;@_)"/>
            </x14:dxf>
          </x14:cfRule>
          <xm:sqref>L28</xm:sqref>
        </x14:conditionalFormatting>
        <x14:conditionalFormatting xmlns:xm="http://schemas.microsoft.com/office/excel/2006/main">
          <x14:cfRule type="expression" priority="738" stopIfTrue="1" id="{237FF2F8-1437-496E-A547-FD780D44157B}">
            <xm:f>Report_Est_PL!$B$3="M USD"</xm:f>
            <x14:dxf>
              <numFmt numFmtId="183" formatCode="#,##0,,_);\(#,##0,,\);&quot; - &quot;;@_)"/>
            </x14:dxf>
          </x14:cfRule>
          <xm:sqref>M28</xm:sqref>
        </x14:conditionalFormatting>
        <x14:conditionalFormatting xmlns:xm="http://schemas.microsoft.com/office/excel/2006/main">
          <x14:cfRule type="expression" priority="737" stopIfTrue="1" id="{0FC54C49-5EC9-4ACE-A98E-F66DE8E3FFA8}">
            <xm:f>Report_Est_PL!$B$3="M USD"</xm:f>
            <x14:dxf>
              <numFmt numFmtId="183" formatCode="#,##0,,_);\(#,##0,,\);&quot; - &quot;;@_)"/>
            </x14:dxf>
          </x14:cfRule>
          <xm:sqref>A30</xm:sqref>
        </x14:conditionalFormatting>
        <x14:conditionalFormatting xmlns:xm="http://schemas.microsoft.com/office/excel/2006/main">
          <x14:cfRule type="expression" priority="736" stopIfTrue="1" id="{3BEA3DD4-ED78-43AC-B064-344DE99720F5}">
            <xm:f>Report_Est_PL!$B$3="M USD"</xm:f>
            <x14:dxf>
              <numFmt numFmtId="183" formatCode="#,##0,,_);\(#,##0,,\);&quot; - &quot;;@_)"/>
            </x14:dxf>
          </x14:cfRule>
          <xm:sqref>B30</xm:sqref>
        </x14:conditionalFormatting>
        <x14:conditionalFormatting xmlns:xm="http://schemas.microsoft.com/office/excel/2006/main">
          <x14:cfRule type="expression" priority="735" stopIfTrue="1" id="{3B9ECB04-57A2-4A91-AD75-8E297AF73FBA}">
            <xm:f>Report_Est_PL!$B$3="M USD"</xm:f>
            <x14:dxf>
              <numFmt numFmtId="183" formatCode="#,##0,,_);\(#,##0,,\);&quot; - &quot;;@_)"/>
            </x14:dxf>
          </x14:cfRule>
          <xm:sqref>C30</xm:sqref>
        </x14:conditionalFormatting>
        <x14:conditionalFormatting xmlns:xm="http://schemas.microsoft.com/office/excel/2006/main">
          <x14:cfRule type="expression" priority="734" stopIfTrue="1" id="{2DFABDF1-5CA1-4CF5-B382-477BF57ABFA9}">
            <xm:f>Report_Est_PL!$B$3="M USD"</xm:f>
            <x14:dxf>
              <numFmt numFmtId="183" formatCode="#,##0,,_);\(#,##0,,\);&quot; - &quot;;@_)"/>
            </x14:dxf>
          </x14:cfRule>
          <xm:sqref>D30</xm:sqref>
        </x14:conditionalFormatting>
        <x14:conditionalFormatting xmlns:xm="http://schemas.microsoft.com/office/excel/2006/main">
          <x14:cfRule type="expression" priority="733" stopIfTrue="1" id="{282455CD-0DD1-438F-B7CE-37A5C7AEF5EF}">
            <xm:f>Report_Est_PL!$B$3="M USD"</xm:f>
            <x14:dxf>
              <numFmt numFmtId="183" formatCode="#,##0,,_);\(#,##0,,\);&quot; - &quot;;@_)"/>
            </x14:dxf>
          </x14:cfRule>
          <xm:sqref>E30</xm:sqref>
        </x14:conditionalFormatting>
        <x14:conditionalFormatting xmlns:xm="http://schemas.microsoft.com/office/excel/2006/main">
          <x14:cfRule type="expression" priority="732" stopIfTrue="1" id="{3B460362-7F48-4E3D-AC41-FE791ECD72CA}">
            <xm:f>Report_Est_PL!$B$3="M USD"</xm:f>
            <x14:dxf>
              <numFmt numFmtId="183" formatCode="#,##0,,_);\(#,##0,,\);&quot; - &quot;;@_)"/>
            </x14:dxf>
          </x14:cfRule>
          <xm:sqref>F30</xm:sqref>
        </x14:conditionalFormatting>
        <x14:conditionalFormatting xmlns:xm="http://schemas.microsoft.com/office/excel/2006/main">
          <x14:cfRule type="expression" priority="731" stopIfTrue="1" id="{C82B28B1-47B9-4D59-A85F-208666CE169C}">
            <xm:f>Report_Est_PL!$B$3="M USD"</xm:f>
            <x14:dxf>
              <numFmt numFmtId="183" formatCode="#,##0,,_);\(#,##0,,\);&quot; - &quot;;@_)"/>
            </x14:dxf>
          </x14:cfRule>
          <xm:sqref>G30</xm:sqref>
        </x14:conditionalFormatting>
        <x14:conditionalFormatting xmlns:xm="http://schemas.microsoft.com/office/excel/2006/main">
          <x14:cfRule type="expression" priority="730" stopIfTrue="1" id="{4A94A234-B3D8-4928-8565-624753650FC0}">
            <xm:f>Report_Est_PL!$B$3="M USD"</xm:f>
            <x14:dxf>
              <numFmt numFmtId="183" formatCode="#,##0,,_);\(#,##0,,\);&quot; - &quot;;@_)"/>
            </x14:dxf>
          </x14:cfRule>
          <xm:sqref>H30</xm:sqref>
        </x14:conditionalFormatting>
        <x14:conditionalFormatting xmlns:xm="http://schemas.microsoft.com/office/excel/2006/main">
          <x14:cfRule type="expression" priority="729" stopIfTrue="1" id="{37D8E1D8-E1FA-47E9-B68A-7309514618A2}">
            <xm:f>Report_Est_PL!$B$3="M USD"</xm:f>
            <x14:dxf>
              <numFmt numFmtId="183" formatCode="#,##0,,_);\(#,##0,,\);&quot; - &quot;;@_)"/>
            </x14:dxf>
          </x14:cfRule>
          <xm:sqref>I30</xm:sqref>
        </x14:conditionalFormatting>
        <x14:conditionalFormatting xmlns:xm="http://schemas.microsoft.com/office/excel/2006/main">
          <x14:cfRule type="expression" priority="728" stopIfTrue="1" id="{F8F63E1C-BF67-4B32-A073-F6E4534136A0}">
            <xm:f>Report_Est_PL!$B$3="M USD"</xm:f>
            <x14:dxf>
              <numFmt numFmtId="183" formatCode="#,##0,,_);\(#,##0,,\);&quot; - &quot;;@_)"/>
            </x14:dxf>
          </x14:cfRule>
          <xm:sqref>J30</xm:sqref>
        </x14:conditionalFormatting>
        <x14:conditionalFormatting xmlns:xm="http://schemas.microsoft.com/office/excel/2006/main">
          <x14:cfRule type="expression" priority="727" stopIfTrue="1" id="{3ECCDDB6-9E58-4EB2-A53D-065B37397F03}">
            <xm:f>Report_Est_PL!$B$3="M USD"</xm:f>
            <x14:dxf>
              <numFmt numFmtId="183" formatCode="#,##0,,_);\(#,##0,,\);&quot; - &quot;;@_)"/>
            </x14:dxf>
          </x14:cfRule>
          <xm:sqref>K30</xm:sqref>
        </x14:conditionalFormatting>
        <x14:conditionalFormatting xmlns:xm="http://schemas.microsoft.com/office/excel/2006/main">
          <x14:cfRule type="expression" priority="726" stopIfTrue="1" id="{658D754B-EF03-4995-A99F-243945837504}">
            <xm:f>Report_Est_PL!$B$3="M USD"</xm:f>
            <x14:dxf>
              <numFmt numFmtId="183" formatCode="#,##0,,_);\(#,##0,,\);&quot; - &quot;;@_)"/>
            </x14:dxf>
          </x14:cfRule>
          <xm:sqref>L30</xm:sqref>
        </x14:conditionalFormatting>
        <x14:conditionalFormatting xmlns:xm="http://schemas.microsoft.com/office/excel/2006/main">
          <x14:cfRule type="expression" priority="725" stopIfTrue="1" id="{536B5D51-8A5B-413F-9465-17C27CC37E52}">
            <xm:f>Report_Est_PL!$B$3="M USD"</xm:f>
            <x14:dxf>
              <numFmt numFmtId="183" formatCode="#,##0,,_);\(#,##0,,\);&quot; - &quot;;@_)"/>
            </x14:dxf>
          </x14:cfRule>
          <xm:sqref>M30</xm:sqref>
        </x14:conditionalFormatting>
        <x14:conditionalFormatting xmlns:xm="http://schemas.microsoft.com/office/excel/2006/main">
          <x14:cfRule type="expression" priority="724" stopIfTrue="1" id="{7CB877D6-861F-4B75-ACF8-C6E48DC6C58C}">
            <xm:f>Report_Est_PL!$B$3="M USD"</xm:f>
            <x14:dxf>
              <numFmt numFmtId="183" formatCode="#,##0,,_);\(#,##0,,\);&quot; - &quot;;@_)"/>
            </x14:dxf>
          </x14:cfRule>
          <xm:sqref>F34</xm:sqref>
        </x14:conditionalFormatting>
        <x14:conditionalFormatting xmlns:xm="http://schemas.microsoft.com/office/excel/2006/main">
          <x14:cfRule type="expression" priority="723" stopIfTrue="1" id="{3C579F34-618E-4C37-AE8A-77C04929D601}">
            <xm:f>Report_Est_PL!$B$3="M USD"</xm:f>
            <x14:dxf>
              <numFmt numFmtId="183" formatCode="#,##0,,_);\(#,##0,,\);&quot; - &quot;;@_)"/>
            </x14:dxf>
          </x14:cfRule>
          <xm:sqref>G34</xm:sqref>
        </x14:conditionalFormatting>
        <x14:conditionalFormatting xmlns:xm="http://schemas.microsoft.com/office/excel/2006/main">
          <x14:cfRule type="expression" priority="722" stopIfTrue="1" id="{8D00F285-A1F4-4F21-ACFA-E946DCBEB685}">
            <xm:f>Report_Est_PL!$B$3="M USD"</xm:f>
            <x14:dxf>
              <numFmt numFmtId="183" formatCode="#,##0,,_);\(#,##0,,\);&quot; - &quot;;@_)"/>
            </x14:dxf>
          </x14:cfRule>
          <xm:sqref>H34</xm:sqref>
        </x14:conditionalFormatting>
        <x14:conditionalFormatting xmlns:xm="http://schemas.microsoft.com/office/excel/2006/main">
          <x14:cfRule type="expression" priority="721" stopIfTrue="1" id="{0B6D380B-D71E-4953-A31C-BC176EBF31D1}">
            <xm:f>Report_Est_PL!$B$3="M USD"</xm:f>
            <x14:dxf>
              <numFmt numFmtId="183" formatCode="#,##0,,_);\(#,##0,,\);&quot; - &quot;;@_)"/>
            </x14:dxf>
          </x14:cfRule>
          <xm:sqref>I34</xm:sqref>
        </x14:conditionalFormatting>
        <x14:conditionalFormatting xmlns:xm="http://schemas.microsoft.com/office/excel/2006/main">
          <x14:cfRule type="expression" priority="720" stopIfTrue="1" id="{536E070F-C717-46FE-A4EF-E3D93ADC8EFC}">
            <xm:f>Report_Est_PL!$B$3="M USD"</xm:f>
            <x14:dxf>
              <numFmt numFmtId="183" formatCode="#,##0,,_);\(#,##0,,\);&quot; - &quot;;@_)"/>
            </x14:dxf>
          </x14:cfRule>
          <xm:sqref>J34</xm:sqref>
        </x14:conditionalFormatting>
        <x14:conditionalFormatting xmlns:xm="http://schemas.microsoft.com/office/excel/2006/main">
          <x14:cfRule type="expression" priority="719" stopIfTrue="1" id="{1EA71D5F-62C7-4A88-A069-31144867E3FF}">
            <xm:f>Report_Est_PL!$B$3="M USD"</xm:f>
            <x14:dxf>
              <numFmt numFmtId="183" formatCode="#,##0,,_);\(#,##0,,\);&quot; - &quot;;@_)"/>
            </x14:dxf>
          </x14:cfRule>
          <xm:sqref>K34</xm:sqref>
        </x14:conditionalFormatting>
        <x14:conditionalFormatting xmlns:xm="http://schemas.microsoft.com/office/excel/2006/main">
          <x14:cfRule type="expression" priority="718" stopIfTrue="1" id="{C50B803D-1EA5-4991-B449-1D76B0B3E507}">
            <xm:f>Report_Est_PL!$B$3="M USD"</xm:f>
            <x14:dxf>
              <numFmt numFmtId="183" formatCode="#,##0,,_);\(#,##0,,\);&quot; - &quot;;@_)"/>
            </x14:dxf>
          </x14:cfRule>
          <xm:sqref>L34</xm:sqref>
        </x14:conditionalFormatting>
        <x14:conditionalFormatting xmlns:xm="http://schemas.microsoft.com/office/excel/2006/main">
          <x14:cfRule type="expression" priority="717" stopIfTrue="1" id="{94C7F44B-9F3B-49DE-88BE-E7411490DAAD}">
            <xm:f>Report_Est_PL!$B$3="M USD"</xm:f>
            <x14:dxf>
              <numFmt numFmtId="183" formatCode="#,##0,,_);\(#,##0,,\);&quot; - &quot;;@_)"/>
            </x14:dxf>
          </x14:cfRule>
          <xm:sqref>M34</xm:sqref>
        </x14:conditionalFormatting>
        <x14:conditionalFormatting xmlns:xm="http://schemas.microsoft.com/office/excel/2006/main">
          <x14:cfRule type="expression" priority="716" stopIfTrue="1" id="{CADEA6A0-BD78-4CF6-9357-EFAD03E8B44E}">
            <xm:f>Report_Est_PL!$B$3="M USD"</xm:f>
            <x14:dxf>
              <numFmt numFmtId="183" formatCode="#,##0,,_);\(#,##0,,\);&quot; - &quot;;@_)"/>
            </x14:dxf>
          </x14:cfRule>
          <xm:sqref>N34</xm:sqref>
        </x14:conditionalFormatting>
        <x14:conditionalFormatting xmlns:xm="http://schemas.microsoft.com/office/excel/2006/main">
          <x14:cfRule type="expression" priority="715" stopIfTrue="1" id="{6267F4AF-920B-4409-ADC7-A93F338DFEF0}">
            <xm:f>Report_Est_PL!$B$3="M USD"</xm:f>
            <x14:dxf>
              <numFmt numFmtId="183" formatCode="#,##0,,_);\(#,##0,,\);&quot; - &quot;;@_)"/>
            </x14:dxf>
          </x14:cfRule>
          <xm:sqref>O34</xm:sqref>
        </x14:conditionalFormatting>
        <x14:conditionalFormatting xmlns:xm="http://schemas.microsoft.com/office/excel/2006/main">
          <x14:cfRule type="expression" priority="714" stopIfTrue="1" id="{DCC4D7FF-4C6B-45EB-8FD5-B85ABBE10E9F}">
            <xm:f>Report_Est_PL!$B$3="M USD"</xm:f>
            <x14:dxf>
              <numFmt numFmtId="183" formatCode="#,##0,,_);\(#,##0,,\);&quot; - &quot;;@_)"/>
            </x14:dxf>
          </x14:cfRule>
          <xm:sqref>F35</xm:sqref>
        </x14:conditionalFormatting>
        <x14:conditionalFormatting xmlns:xm="http://schemas.microsoft.com/office/excel/2006/main">
          <x14:cfRule type="expression" priority="713" stopIfTrue="1" id="{963A5CCD-CF82-40D4-94E6-D65268C885E4}">
            <xm:f>Report_Est_PL!$B$3="M USD"</xm:f>
            <x14:dxf>
              <numFmt numFmtId="183" formatCode="#,##0,,_);\(#,##0,,\);&quot; - &quot;;@_)"/>
            </x14:dxf>
          </x14:cfRule>
          <xm:sqref>G35</xm:sqref>
        </x14:conditionalFormatting>
        <x14:conditionalFormatting xmlns:xm="http://schemas.microsoft.com/office/excel/2006/main">
          <x14:cfRule type="expression" priority="712" stopIfTrue="1" id="{D56FF38E-633E-48BF-866E-3316988A39B8}">
            <xm:f>Report_Est_PL!$B$3="M USD"</xm:f>
            <x14:dxf>
              <numFmt numFmtId="183" formatCode="#,##0,,_);\(#,##0,,\);&quot; - &quot;;@_)"/>
            </x14:dxf>
          </x14:cfRule>
          <xm:sqref>H35</xm:sqref>
        </x14:conditionalFormatting>
        <x14:conditionalFormatting xmlns:xm="http://schemas.microsoft.com/office/excel/2006/main">
          <x14:cfRule type="expression" priority="711" stopIfTrue="1" id="{E374B9B8-EA04-4192-A879-1484ACE01E86}">
            <xm:f>Report_Est_PL!$B$3="M USD"</xm:f>
            <x14:dxf>
              <numFmt numFmtId="183" formatCode="#,##0,,_);\(#,##0,,\);&quot; - &quot;;@_)"/>
            </x14:dxf>
          </x14:cfRule>
          <xm:sqref>I35</xm:sqref>
        </x14:conditionalFormatting>
        <x14:conditionalFormatting xmlns:xm="http://schemas.microsoft.com/office/excel/2006/main">
          <x14:cfRule type="expression" priority="710" stopIfTrue="1" id="{7ECA8EDF-37A2-484B-9B5F-BFA4507F0B11}">
            <xm:f>Report_Est_PL!$B$3="M USD"</xm:f>
            <x14:dxf>
              <numFmt numFmtId="183" formatCode="#,##0,,_);\(#,##0,,\);&quot; - &quot;;@_)"/>
            </x14:dxf>
          </x14:cfRule>
          <xm:sqref>J35</xm:sqref>
        </x14:conditionalFormatting>
        <x14:conditionalFormatting xmlns:xm="http://schemas.microsoft.com/office/excel/2006/main">
          <x14:cfRule type="expression" priority="709" stopIfTrue="1" id="{C3768E62-D56E-40FA-AAA1-8454E2F2757A}">
            <xm:f>Report_Est_PL!$B$3="M USD"</xm:f>
            <x14:dxf>
              <numFmt numFmtId="183" formatCode="#,##0,,_);\(#,##0,,\);&quot; - &quot;;@_)"/>
            </x14:dxf>
          </x14:cfRule>
          <xm:sqref>K35</xm:sqref>
        </x14:conditionalFormatting>
        <x14:conditionalFormatting xmlns:xm="http://schemas.microsoft.com/office/excel/2006/main">
          <x14:cfRule type="expression" priority="708" stopIfTrue="1" id="{443B5209-0759-4589-8CEB-FA3CAA8AFAD2}">
            <xm:f>Report_Est_PL!$B$3="M USD"</xm:f>
            <x14:dxf>
              <numFmt numFmtId="183" formatCode="#,##0,,_);\(#,##0,,\);&quot; - &quot;;@_)"/>
            </x14:dxf>
          </x14:cfRule>
          <xm:sqref>L35</xm:sqref>
        </x14:conditionalFormatting>
        <x14:conditionalFormatting xmlns:xm="http://schemas.microsoft.com/office/excel/2006/main">
          <x14:cfRule type="expression" priority="707" stopIfTrue="1" id="{9D72F6A9-3016-4C1B-BBD5-BFD4988DD5A2}">
            <xm:f>Report_Est_PL!$B$3="M USD"</xm:f>
            <x14:dxf>
              <numFmt numFmtId="183" formatCode="#,##0,,_);\(#,##0,,\);&quot; - &quot;;@_)"/>
            </x14:dxf>
          </x14:cfRule>
          <xm:sqref>M35</xm:sqref>
        </x14:conditionalFormatting>
        <x14:conditionalFormatting xmlns:xm="http://schemas.microsoft.com/office/excel/2006/main">
          <x14:cfRule type="expression" priority="706" stopIfTrue="1" id="{9DD92E17-2DD0-41F4-A120-A4CEEE43E712}">
            <xm:f>Report_Est_PL!$B$3="M USD"</xm:f>
            <x14:dxf>
              <numFmt numFmtId="183" formatCode="#,##0,,_);\(#,##0,,\);&quot; - &quot;;@_)"/>
            </x14:dxf>
          </x14:cfRule>
          <xm:sqref>N35</xm:sqref>
        </x14:conditionalFormatting>
        <x14:conditionalFormatting xmlns:xm="http://schemas.microsoft.com/office/excel/2006/main">
          <x14:cfRule type="expression" priority="705" stopIfTrue="1" id="{BE485EEB-48EF-4F79-845A-52E04953EBAA}">
            <xm:f>Report_Est_PL!$B$3="M USD"</xm:f>
            <x14:dxf>
              <numFmt numFmtId="183" formatCode="#,##0,,_);\(#,##0,,\);&quot; - &quot;;@_)"/>
            </x14:dxf>
          </x14:cfRule>
          <xm:sqref>O35</xm:sqref>
        </x14:conditionalFormatting>
        <x14:conditionalFormatting xmlns:xm="http://schemas.microsoft.com/office/excel/2006/main">
          <x14:cfRule type="expression" priority="704" stopIfTrue="1" id="{1C559EEE-72A9-49B9-9BE7-EDCAD743A311}">
            <xm:f>Report_Est_PL!$B$3="M USD"</xm:f>
            <x14:dxf>
              <numFmt numFmtId="183" formatCode="#,##0,,_);\(#,##0,,\);&quot; - &quot;;@_)"/>
            </x14:dxf>
          </x14:cfRule>
          <xm:sqref>A36</xm:sqref>
        </x14:conditionalFormatting>
        <x14:conditionalFormatting xmlns:xm="http://schemas.microsoft.com/office/excel/2006/main">
          <x14:cfRule type="expression" priority="703" stopIfTrue="1" id="{E074AAF1-965F-4960-8FD1-64DB27131D9E}">
            <xm:f>Report_Est_PL!$B$3="M USD"</xm:f>
            <x14:dxf>
              <numFmt numFmtId="183" formatCode="#,##0,,_);\(#,##0,,\);&quot; - &quot;;@_)"/>
            </x14:dxf>
          </x14:cfRule>
          <xm:sqref>B36</xm:sqref>
        </x14:conditionalFormatting>
        <x14:conditionalFormatting xmlns:xm="http://schemas.microsoft.com/office/excel/2006/main">
          <x14:cfRule type="expression" priority="702" stopIfTrue="1" id="{D6D6D20A-82E4-46A7-BF3A-F54C52400449}">
            <xm:f>Report_Est_PL!$B$3="M USD"</xm:f>
            <x14:dxf>
              <numFmt numFmtId="183" formatCode="#,##0,,_);\(#,##0,,\);&quot; - &quot;;@_)"/>
            </x14:dxf>
          </x14:cfRule>
          <xm:sqref>C36</xm:sqref>
        </x14:conditionalFormatting>
        <x14:conditionalFormatting xmlns:xm="http://schemas.microsoft.com/office/excel/2006/main">
          <x14:cfRule type="expression" priority="701" stopIfTrue="1" id="{08EF169B-92AC-49A3-8179-8507A3FF41F5}">
            <xm:f>Report_Est_PL!$B$3="M USD"</xm:f>
            <x14:dxf>
              <numFmt numFmtId="183" formatCode="#,##0,,_);\(#,##0,,\);&quot; - &quot;;@_)"/>
            </x14:dxf>
          </x14:cfRule>
          <xm:sqref>D36</xm:sqref>
        </x14:conditionalFormatting>
        <x14:conditionalFormatting xmlns:xm="http://schemas.microsoft.com/office/excel/2006/main">
          <x14:cfRule type="expression" priority="700" stopIfTrue="1" id="{881D5BD3-110E-49D3-B2FB-D214356D4A2B}">
            <xm:f>Report_Est_PL!$B$3="M USD"</xm:f>
            <x14:dxf>
              <numFmt numFmtId="183" formatCode="#,##0,,_);\(#,##0,,\);&quot; - &quot;;@_)"/>
            </x14:dxf>
          </x14:cfRule>
          <xm:sqref>E36</xm:sqref>
        </x14:conditionalFormatting>
        <x14:conditionalFormatting xmlns:xm="http://schemas.microsoft.com/office/excel/2006/main">
          <x14:cfRule type="expression" priority="699" stopIfTrue="1" id="{6439ABAF-8863-4AD9-AAB6-11031E3BCFE0}">
            <xm:f>Report_Est_PL!$B$3="M USD"</xm:f>
            <x14:dxf>
              <numFmt numFmtId="183" formatCode="#,##0,,_);\(#,##0,,\);&quot; - &quot;;@_)"/>
            </x14:dxf>
          </x14:cfRule>
          <xm:sqref>F36</xm:sqref>
        </x14:conditionalFormatting>
        <x14:conditionalFormatting xmlns:xm="http://schemas.microsoft.com/office/excel/2006/main">
          <x14:cfRule type="expression" priority="698" stopIfTrue="1" id="{17771D77-CB2E-408C-BAFD-D3088E1B2569}">
            <xm:f>Report_Est_PL!$B$3="M USD"</xm:f>
            <x14:dxf>
              <numFmt numFmtId="183" formatCode="#,##0,,_);\(#,##0,,\);&quot; - &quot;;@_)"/>
            </x14:dxf>
          </x14:cfRule>
          <xm:sqref>G36</xm:sqref>
        </x14:conditionalFormatting>
        <x14:conditionalFormatting xmlns:xm="http://schemas.microsoft.com/office/excel/2006/main">
          <x14:cfRule type="expression" priority="697" stopIfTrue="1" id="{ACAAC3A8-17DC-4A99-9C7D-4463D92E7155}">
            <xm:f>Report_Est_PL!$B$3="M USD"</xm:f>
            <x14:dxf>
              <numFmt numFmtId="183" formatCode="#,##0,,_);\(#,##0,,\);&quot; - &quot;;@_)"/>
            </x14:dxf>
          </x14:cfRule>
          <xm:sqref>H36</xm:sqref>
        </x14:conditionalFormatting>
        <x14:conditionalFormatting xmlns:xm="http://schemas.microsoft.com/office/excel/2006/main">
          <x14:cfRule type="expression" priority="696" stopIfTrue="1" id="{6A1ACC63-3155-46C3-86CB-C44C03FB61FE}">
            <xm:f>Report_Est_PL!$B$3="M USD"</xm:f>
            <x14:dxf>
              <numFmt numFmtId="183" formatCode="#,##0,,_);\(#,##0,,\);&quot; - &quot;;@_)"/>
            </x14:dxf>
          </x14:cfRule>
          <xm:sqref>I36</xm:sqref>
        </x14:conditionalFormatting>
        <x14:conditionalFormatting xmlns:xm="http://schemas.microsoft.com/office/excel/2006/main">
          <x14:cfRule type="expression" priority="695" stopIfTrue="1" id="{7DAA2691-E980-4AB3-9882-EEE79048F76E}">
            <xm:f>Report_Est_PL!$B$3="M USD"</xm:f>
            <x14:dxf>
              <numFmt numFmtId="183" formatCode="#,##0,,_);\(#,##0,,\);&quot; - &quot;;@_)"/>
            </x14:dxf>
          </x14:cfRule>
          <xm:sqref>J36</xm:sqref>
        </x14:conditionalFormatting>
        <x14:conditionalFormatting xmlns:xm="http://schemas.microsoft.com/office/excel/2006/main">
          <x14:cfRule type="expression" priority="694" stopIfTrue="1" id="{39811CA3-E6F4-4FDA-B0B9-9B651D05853C}">
            <xm:f>Report_Est_PL!$B$3="M USD"</xm:f>
            <x14:dxf>
              <numFmt numFmtId="183" formatCode="#,##0,,_);\(#,##0,,\);&quot; - &quot;;@_)"/>
            </x14:dxf>
          </x14:cfRule>
          <xm:sqref>K36</xm:sqref>
        </x14:conditionalFormatting>
        <x14:conditionalFormatting xmlns:xm="http://schemas.microsoft.com/office/excel/2006/main">
          <x14:cfRule type="expression" priority="693" stopIfTrue="1" id="{0366C07B-E68D-4A4D-95F5-43942A52D894}">
            <xm:f>Report_Est_PL!$B$3="M USD"</xm:f>
            <x14:dxf>
              <numFmt numFmtId="183" formatCode="#,##0,,_);\(#,##0,,\);&quot; - &quot;;@_)"/>
            </x14:dxf>
          </x14:cfRule>
          <xm:sqref>L36</xm:sqref>
        </x14:conditionalFormatting>
        <x14:conditionalFormatting xmlns:xm="http://schemas.microsoft.com/office/excel/2006/main">
          <x14:cfRule type="expression" priority="692" stopIfTrue="1" id="{B72F8546-A90D-4790-8A11-0FDE1ACFB79D}">
            <xm:f>Report_Est_PL!$B$3="M USD"</xm:f>
            <x14:dxf>
              <numFmt numFmtId="183" formatCode="#,##0,,_);\(#,##0,,\);&quot; - &quot;;@_)"/>
            </x14:dxf>
          </x14:cfRule>
          <xm:sqref>M36</xm:sqref>
        </x14:conditionalFormatting>
        <x14:conditionalFormatting xmlns:xm="http://schemas.microsoft.com/office/excel/2006/main">
          <x14:cfRule type="expression" priority="691" stopIfTrue="1" id="{6339A1E9-3D9A-4205-AA51-0D941C30C6E3}">
            <xm:f>Report_Est_PL!$B$3="M USD"</xm:f>
            <x14:dxf>
              <numFmt numFmtId="183" formatCode="#,##0,,_);\(#,##0,,\);&quot; - &quot;;@_)"/>
            </x14:dxf>
          </x14:cfRule>
          <xm:sqref>A38</xm:sqref>
        </x14:conditionalFormatting>
        <x14:conditionalFormatting xmlns:xm="http://schemas.microsoft.com/office/excel/2006/main">
          <x14:cfRule type="expression" priority="690" stopIfTrue="1" id="{2CD66528-4BCB-4363-B624-25DA7A1A34A0}">
            <xm:f>Report_Est_PL!$B$3="M USD"</xm:f>
            <x14:dxf>
              <numFmt numFmtId="183" formatCode="#,##0,,_);\(#,##0,,\);&quot; - &quot;;@_)"/>
            </x14:dxf>
          </x14:cfRule>
          <xm:sqref>B38</xm:sqref>
        </x14:conditionalFormatting>
        <x14:conditionalFormatting xmlns:xm="http://schemas.microsoft.com/office/excel/2006/main">
          <x14:cfRule type="expression" priority="689" stopIfTrue="1" id="{668CF62D-D328-43C1-9A7E-4AAB7D5ED910}">
            <xm:f>Report_Est_PL!$B$3="M USD"</xm:f>
            <x14:dxf>
              <numFmt numFmtId="183" formatCode="#,##0,,_);\(#,##0,,\);&quot; - &quot;;@_)"/>
            </x14:dxf>
          </x14:cfRule>
          <xm:sqref>C38</xm:sqref>
        </x14:conditionalFormatting>
        <x14:conditionalFormatting xmlns:xm="http://schemas.microsoft.com/office/excel/2006/main">
          <x14:cfRule type="expression" priority="688" stopIfTrue="1" id="{D96F035B-C2AB-423D-8D25-6AFC6226094E}">
            <xm:f>Report_Est_PL!$B$3="M USD"</xm:f>
            <x14:dxf>
              <numFmt numFmtId="183" formatCode="#,##0,,_);\(#,##0,,\);&quot; - &quot;;@_)"/>
            </x14:dxf>
          </x14:cfRule>
          <xm:sqref>D38</xm:sqref>
        </x14:conditionalFormatting>
        <x14:conditionalFormatting xmlns:xm="http://schemas.microsoft.com/office/excel/2006/main">
          <x14:cfRule type="expression" priority="687" stopIfTrue="1" id="{242705FF-56E4-472F-B2EB-DA1BDE8825DE}">
            <xm:f>Report_Est_PL!$B$3="M USD"</xm:f>
            <x14:dxf>
              <numFmt numFmtId="183" formatCode="#,##0,,_);\(#,##0,,\);&quot; - &quot;;@_)"/>
            </x14:dxf>
          </x14:cfRule>
          <xm:sqref>E38</xm:sqref>
        </x14:conditionalFormatting>
        <x14:conditionalFormatting xmlns:xm="http://schemas.microsoft.com/office/excel/2006/main">
          <x14:cfRule type="expression" priority="686" stopIfTrue="1" id="{756C57CF-232C-4519-8F16-DB55A35ACF22}">
            <xm:f>Report_Est_PL!$B$3="M USD"</xm:f>
            <x14:dxf>
              <numFmt numFmtId="183" formatCode="#,##0,,_);\(#,##0,,\);&quot; - &quot;;@_)"/>
            </x14:dxf>
          </x14:cfRule>
          <xm:sqref>F38</xm:sqref>
        </x14:conditionalFormatting>
        <x14:conditionalFormatting xmlns:xm="http://schemas.microsoft.com/office/excel/2006/main">
          <x14:cfRule type="expression" priority="685" stopIfTrue="1" id="{11B33F88-38D0-4A75-8959-1F1A29BD9302}">
            <xm:f>Report_Est_PL!$B$3="M USD"</xm:f>
            <x14:dxf>
              <numFmt numFmtId="183" formatCode="#,##0,,_);\(#,##0,,\);&quot; - &quot;;@_)"/>
            </x14:dxf>
          </x14:cfRule>
          <xm:sqref>G38</xm:sqref>
        </x14:conditionalFormatting>
        <x14:conditionalFormatting xmlns:xm="http://schemas.microsoft.com/office/excel/2006/main">
          <x14:cfRule type="expression" priority="684" stopIfTrue="1" id="{AB2BA085-2F6A-40B8-BB27-DCBB8F2247A5}">
            <xm:f>Report_Est_PL!$B$3="M USD"</xm:f>
            <x14:dxf>
              <numFmt numFmtId="183" formatCode="#,##0,,_);\(#,##0,,\);&quot; - &quot;;@_)"/>
            </x14:dxf>
          </x14:cfRule>
          <xm:sqref>H38</xm:sqref>
        </x14:conditionalFormatting>
        <x14:conditionalFormatting xmlns:xm="http://schemas.microsoft.com/office/excel/2006/main">
          <x14:cfRule type="expression" priority="683" stopIfTrue="1" id="{0EDAB472-85C8-4483-968E-BBBEC0BCE944}">
            <xm:f>Report_Est_PL!$B$3="M USD"</xm:f>
            <x14:dxf>
              <numFmt numFmtId="183" formatCode="#,##0,,_);\(#,##0,,\);&quot; - &quot;;@_)"/>
            </x14:dxf>
          </x14:cfRule>
          <xm:sqref>I38</xm:sqref>
        </x14:conditionalFormatting>
        <x14:conditionalFormatting xmlns:xm="http://schemas.microsoft.com/office/excel/2006/main">
          <x14:cfRule type="expression" priority="682" stopIfTrue="1" id="{109BE5AA-73F6-4AB6-8EA2-8FD7225C48AC}">
            <xm:f>Report_Est_PL!$B$3="M USD"</xm:f>
            <x14:dxf>
              <numFmt numFmtId="183" formatCode="#,##0,,_);\(#,##0,,\);&quot; - &quot;;@_)"/>
            </x14:dxf>
          </x14:cfRule>
          <xm:sqref>J38</xm:sqref>
        </x14:conditionalFormatting>
        <x14:conditionalFormatting xmlns:xm="http://schemas.microsoft.com/office/excel/2006/main">
          <x14:cfRule type="expression" priority="681" stopIfTrue="1" id="{B5838D18-2572-4E09-8A83-3DB64AB84397}">
            <xm:f>Report_Est_PL!$B$3="M USD"</xm:f>
            <x14:dxf>
              <numFmt numFmtId="183" formatCode="#,##0,,_);\(#,##0,,\);&quot; - &quot;;@_)"/>
            </x14:dxf>
          </x14:cfRule>
          <xm:sqref>K38</xm:sqref>
        </x14:conditionalFormatting>
        <x14:conditionalFormatting xmlns:xm="http://schemas.microsoft.com/office/excel/2006/main">
          <x14:cfRule type="expression" priority="680" stopIfTrue="1" id="{0538341F-E33E-4B38-96D6-53AF2B4420EB}">
            <xm:f>Report_Est_PL!$B$3="M USD"</xm:f>
            <x14:dxf>
              <numFmt numFmtId="183" formatCode="#,##0,,_);\(#,##0,,\);&quot; - &quot;;@_)"/>
            </x14:dxf>
          </x14:cfRule>
          <xm:sqref>L38</xm:sqref>
        </x14:conditionalFormatting>
        <x14:conditionalFormatting xmlns:xm="http://schemas.microsoft.com/office/excel/2006/main">
          <x14:cfRule type="expression" priority="679" stopIfTrue="1" id="{760FF5AC-78FA-4B8F-B2CC-3126FC4A8D58}">
            <xm:f>Report_Est_PL!$B$3="M USD"</xm:f>
            <x14:dxf>
              <numFmt numFmtId="183" formatCode="#,##0,,_);\(#,##0,,\);&quot; - &quot;;@_)"/>
            </x14:dxf>
          </x14:cfRule>
          <xm:sqref>M38</xm:sqref>
        </x14:conditionalFormatting>
        <x14:conditionalFormatting xmlns:xm="http://schemas.microsoft.com/office/excel/2006/main">
          <x14:cfRule type="expression" priority="678" stopIfTrue="1" id="{7D03B330-F7BA-447B-BA11-3E8B0E3D2358}">
            <xm:f>Report_Est_PL!$B$3="M USD"</xm:f>
            <x14:dxf>
              <numFmt numFmtId="183" formatCode="#,##0,,_);\(#,##0,,\);&quot; - &quot;;@_)"/>
            </x14:dxf>
          </x14:cfRule>
          <xm:sqref>A42</xm:sqref>
        </x14:conditionalFormatting>
        <x14:conditionalFormatting xmlns:xm="http://schemas.microsoft.com/office/excel/2006/main">
          <x14:cfRule type="expression" priority="677" stopIfTrue="1" id="{33CB6E56-2FBE-445A-85DB-455C0445F267}">
            <xm:f>Report_Est_PL!$B$3="M USD"</xm:f>
            <x14:dxf>
              <numFmt numFmtId="183" formatCode="#,##0,,_);\(#,##0,,\);&quot; - &quot;;@_)"/>
            </x14:dxf>
          </x14:cfRule>
          <xm:sqref>B42</xm:sqref>
        </x14:conditionalFormatting>
        <x14:conditionalFormatting xmlns:xm="http://schemas.microsoft.com/office/excel/2006/main">
          <x14:cfRule type="expression" priority="676" stopIfTrue="1" id="{3397E8D2-C6AB-4357-8B5B-AA5F2D1146E3}">
            <xm:f>Report_Est_PL!$B$3="M USD"</xm:f>
            <x14:dxf>
              <numFmt numFmtId="183" formatCode="#,##0,,_);\(#,##0,,\);&quot; - &quot;;@_)"/>
            </x14:dxf>
          </x14:cfRule>
          <xm:sqref>C42</xm:sqref>
        </x14:conditionalFormatting>
        <x14:conditionalFormatting xmlns:xm="http://schemas.microsoft.com/office/excel/2006/main">
          <x14:cfRule type="expression" priority="675" stopIfTrue="1" id="{F11C6A6F-289C-4112-9A3D-A41580FC31C5}">
            <xm:f>Report_Est_PL!$B$3="M USD"</xm:f>
            <x14:dxf>
              <numFmt numFmtId="183" formatCode="#,##0,,_);\(#,##0,,\);&quot; - &quot;;@_)"/>
            </x14:dxf>
          </x14:cfRule>
          <xm:sqref>D42</xm:sqref>
        </x14:conditionalFormatting>
        <x14:conditionalFormatting xmlns:xm="http://schemas.microsoft.com/office/excel/2006/main">
          <x14:cfRule type="expression" priority="674" stopIfTrue="1" id="{16704F5B-250D-4B4E-85B5-1392B1BAD738}">
            <xm:f>Report_Est_PL!$B$3="M USD"</xm:f>
            <x14:dxf>
              <numFmt numFmtId="183" formatCode="#,##0,,_);\(#,##0,,\);&quot; - &quot;;@_)"/>
            </x14:dxf>
          </x14:cfRule>
          <xm:sqref>E42</xm:sqref>
        </x14:conditionalFormatting>
        <x14:conditionalFormatting xmlns:xm="http://schemas.microsoft.com/office/excel/2006/main">
          <x14:cfRule type="expression" priority="673" stopIfTrue="1" id="{ECBBEAFC-E4E5-42C5-8E9D-83221B9DC5CE}">
            <xm:f>Report_Est_PL!$B$3="M USD"</xm:f>
            <x14:dxf>
              <numFmt numFmtId="183" formatCode="#,##0,,_);\(#,##0,,\);&quot; - &quot;;@_)"/>
            </x14:dxf>
          </x14:cfRule>
          <xm:sqref>F42</xm:sqref>
        </x14:conditionalFormatting>
        <x14:conditionalFormatting xmlns:xm="http://schemas.microsoft.com/office/excel/2006/main">
          <x14:cfRule type="expression" priority="672" stopIfTrue="1" id="{E868A5FC-A5AC-4949-BF5B-F80FEFCF710E}">
            <xm:f>Report_Est_PL!$B$3="M USD"</xm:f>
            <x14:dxf>
              <numFmt numFmtId="183" formatCode="#,##0,,_);\(#,##0,,\);&quot; - &quot;;@_)"/>
            </x14:dxf>
          </x14:cfRule>
          <xm:sqref>G42</xm:sqref>
        </x14:conditionalFormatting>
        <x14:conditionalFormatting xmlns:xm="http://schemas.microsoft.com/office/excel/2006/main">
          <x14:cfRule type="expression" priority="671" stopIfTrue="1" id="{EABDA4F9-1F10-4D4D-88F4-FDD5BC5E01EB}">
            <xm:f>Report_Est_PL!$B$3="M USD"</xm:f>
            <x14:dxf>
              <numFmt numFmtId="183" formatCode="#,##0,,_);\(#,##0,,\);&quot; - &quot;;@_)"/>
            </x14:dxf>
          </x14:cfRule>
          <xm:sqref>H42</xm:sqref>
        </x14:conditionalFormatting>
        <x14:conditionalFormatting xmlns:xm="http://schemas.microsoft.com/office/excel/2006/main">
          <x14:cfRule type="expression" priority="670" stopIfTrue="1" id="{1DE8A315-EA45-4CF5-A012-E38C9F76CD32}">
            <xm:f>Report_Est_PL!$B$3="M USD"</xm:f>
            <x14:dxf>
              <numFmt numFmtId="183" formatCode="#,##0,,_);\(#,##0,,\);&quot; - &quot;;@_)"/>
            </x14:dxf>
          </x14:cfRule>
          <xm:sqref>I42</xm:sqref>
        </x14:conditionalFormatting>
        <x14:conditionalFormatting xmlns:xm="http://schemas.microsoft.com/office/excel/2006/main">
          <x14:cfRule type="expression" priority="669" stopIfTrue="1" id="{4C2EB4DA-A4E4-46BD-A785-CECB14DC494B}">
            <xm:f>Report_Est_PL!$B$3="M USD"</xm:f>
            <x14:dxf>
              <numFmt numFmtId="183" formatCode="#,##0,,_);\(#,##0,,\);&quot; - &quot;;@_)"/>
            </x14:dxf>
          </x14:cfRule>
          <xm:sqref>J42</xm:sqref>
        </x14:conditionalFormatting>
        <x14:conditionalFormatting xmlns:xm="http://schemas.microsoft.com/office/excel/2006/main">
          <x14:cfRule type="expression" priority="668" stopIfTrue="1" id="{9E667929-F431-4293-AA7D-732ED77AA285}">
            <xm:f>Report_Est_PL!$B$3="M USD"</xm:f>
            <x14:dxf>
              <numFmt numFmtId="183" formatCode="#,##0,,_);\(#,##0,,\);&quot; - &quot;;@_)"/>
            </x14:dxf>
          </x14:cfRule>
          <xm:sqref>K42</xm:sqref>
        </x14:conditionalFormatting>
        <x14:conditionalFormatting xmlns:xm="http://schemas.microsoft.com/office/excel/2006/main">
          <x14:cfRule type="expression" priority="667" stopIfTrue="1" id="{04711051-1186-4D3F-B778-7749DFAFA398}">
            <xm:f>Report_Est_PL!$B$3="M USD"</xm:f>
            <x14:dxf>
              <numFmt numFmtId="183" formatCode="#,##0,,_);\(#,##0,,\);&quot; - &quot;;@_)"/>
            </x14:dxf>
          </x14:cfRule>
          <xm:sqref>L42</xm:sqref>
        </x14:conditionalFormatting>
        <x14:conditionalFormatting xmlns:xm="http://schemas.microsoft.com/office/excel/2006/main">
          <x14:cfRule type="expression" priority="666" stopIfTrue="1" id="{BFB0E59E-2DA3-48F3-BD0F-5E060233433C}">
            <xm:f>Report_Est_PL!$B$3="M USD"</xm:f>
            <x14:dxf>
              <numFmt numFmtId="183" formatCode="#,##0,,_);\(#,##0,,\);&quot; - &quot;;@_)"/>
            </x14:dxf>
          </x14:cfRule>
          <xm:sqref>M42</xm:sqref>
        </x14:conditionalFormatting>
        <x14:conditionalFormatting xmlns:xm="http://schemas.microsoft.com/office/excel/2006/main">
          <x14:cfRule type="expression" priority="665" stopIfTrue="1" id="{26BFD09D-051E-4EFD-A891-9A8514F1D11E}">
            <xm:f>Report_Est_PL!$B$3="M USD"</xm:f>
            <x14:dxf>
              <numFmt numFmtId="183" formatCode="#,##0,,_);\(#,##0,,\);&quot; - &quot;;@_)"/>
            </x14:dxf>
          </x14:cfRule>
          <xm:sqref>A44</xm:sqref>
        </x14:conditionalFormatting>
        <x14:conditionalFormatting xmlns:xm="http://schemas.microsoft.com/office/excel/2006/main">
          <x14:cfRule type="expression" priority="664" stopIfTrue="1" id="{513F4297-47E3-4A75-8E25-41D6BF3E0BAE}">
            <xm:f>Report_Est_PL!$B$3="M USD"</xm:f>
            <x14:dxf>
              <numFmt numFmtId="183" formatCode="#,##0,,_);\(#,##0,,\);&quot; - &quot;;@_)"/>
            </x14:dxf>
          </x14:cfRule>
          <xm:sqref>B44</xm:sqref>
        </x14:conditionalFormatting>
        <x14:conditionalFormatting xmlns:xm="http://schemas.microsoft.com/office/excel/2006/main">
          <x14:cfRule type="expression" priority="663" stopIfTrue="1" id="{8B7A7737-B109-4E22-BC5F-C356383ADCFA}">
            <xm:f>Report_Est_PL!$B$3="M USD"</xm:f>
            <x14:dxf>
              <numFmt numFmtId="183" formatCode="#,##0,,_);\(#,##0,,\);&quot; - &quot;;@_)"/>
            </x14:dxf>
          </x14:cfRule>
          <xm:sqref>C44</xm:sqref>
        </x14:conditionalFormatting>
        <x14:conditionalFormatting xmlns:xm="http://schemas.microsoft.com/office/excel/2006/main">
          <x14:cfRule type="expression" priority="662" stopIfTrue="1" id="{26370B97-15B8-4AEE-B6E1-013A39463C22}">
            <xm:f>Report_Est_PL!$B$3="M USD"</xm:f>
            <x14:dxf>
              <numFmt numFmtId="183" formatCode="#,##0,,_);\(#,##0,,\);&quot; - &quot;;@_)"/>
            </x14:dxf>
          </x14:cfRule>
          <xm:sqref>D44</xm:sqref>
        </x14:conditionalFormatting>
        <x14:conditionalFormatting xmlns:xm="http://schemas.microsoft.com/office/excel/2006/main">
          <x14:cfRule type="expression" priority="661" stopIfTrue="1" id="{65E04E4C-D5CE-4ACA-8E54-8E9D44F575EC}">
            <xm:f>Report_Est_PL!$B$3="M USD"</xm:f>
            <x14:dxf>
              <numFmt numFmtId="183" formatCode="#,##0,,_);\(#,##0,,\);&quot; - &quot;;@_)"/>
            </x14:dxf>
          </x14:cfRule>
          <xm:sqref>E44</xm:sqref>
        </x14:conditionalFormatting>
        <x14:conditionalFormatting xmlns:xm="http://schemas.microsoft.com/office/excel/2006/main">
          <x14:cfRule type="expression" priority="660" stopIfTrue="1" id="{D88CD533-BFEC-4946-8F3E-715A6EE4FA00}">
            <xm:f>Report_Est_PL!$B$3="M USD"</xm:f>
            <x14:dxf>
              <numFmt numFmtId="183" formatCode="#,##0,,_);\(#,##0,,\);&quot; - &quot;;@_)"/>
            </x14:dxf>
          </x14:cfRule>
          <xm:sqref>F44</xm:sqref>
        </x14:conditionalFormatting>
        <x14:conditionalFormatting xmlns:xm="http://schemas.microsoft.com/office/excel/2006/main">
          <x14:cfRule type="expression" priority="659" stopIfTrue="1" id="{42393C1B-B067-430E-8BB4-E94CB35C8249}">
            <xm:f>Report_Est_PL!$B$3="M USD"</xm:f>
            <x14:dxf>
              <numFmt numFmtId="183" formatCode="#,##0,,_);\(#,##0,,\);&quot; - &quot;;@_)"/>
            </x14:dxf>
          </x14:cfRule>
          <xm:sqref>G44</xm:sqref>
        </x14:conditionalFormatting>
        <x14:conditionalFormatting xmlns:xm="http://schemas.microsoft.com/office/excel/2006/main">
          <x14:cfRule type="expression" priority="658" stopIfTrue="1" id="{399A38C6-4918-4EF8-B40D-9E41846FCC07}">
            <xm:f>Report_Est_PL!$B$3="M USD"</xm:f>
            <x14:dxf>
              <numFmt numFmtId="183" formatCode="#,##0,,_);\(#,##0,,\);&quot; - &quot;;@_)"/>
            </x14:dxf>
          </x14:cfRule>
          <xm:sqref>H44</xm:sqref>
        </x14:conditionalFormatting>
        <x14:conditionalFormatting xmlns:xm="http://schemas.microsoft.com/office/excel/2006/main">
          <x14:cfRule type="expression" priority="657" stopIfTrue="1" id="{50AF2F48-6593-45E3-9D56-DD7B43F6CDB7}">
            <xm:f>Report_Est_PL!$B$3="M USD"</xm:f>
            <x14:dxf>
              <numFmt numFmtId="183" formatCode="#,##0,,_);\(#,##0,,\);&quot; - &quot;;@_)"/>
            </x14:dxf>
          </x14:cfRule>
          <xm:sqref>I44</xm:sqref>
        </x14:conditionalFormatting>
        <x14:conditionalFormatting xmlns:xm="http://schemas.microsoft.com/office/excel/2006/main">
          <x14:cfRule type="expression" priority="656" stopIfTrue="1" id="{5EAF0400-D851-48A1-81B5-BFDC445F2658}">
            <xm:f>Report_Est_PL!$B$3="M USD"</xm:f>
            <x14:dxf>
              <numFmt numFmtId="183" formatCode="#,##0,,_);\(#,##0,,\);&quot; - &quot;;@_)"/>
            </x14:dxf>
          </x14:cfRule>
          <xm:sqref>J44</xm:sqref>
        </x14:conditionalFormatting>
        <x14:conditionalFormatting xmlns:xm="http://schemas.microsoft.com/office/excel/2006/main">
          <x14:cfRule type="expression" priority="655" stopIfTrue="1" id="{1EC47B0B-0E0F-486D-BC59-8EA24AE028E7}">
            <xm:f>Report_Est_PL!$B$3="M USD"</xm:f>
            <x14:dxf>
              <numFmt numFmtId="183" formatCode="#,##0,,_);\(#,##0,,\);&quot; - &quot;;@_)"/>
            </x14:dxf>
          </x14:cfRule>
          <xm:sqref>K44</xm:sqref>
        </x14:conditionalFormatting>
        <x14:conditionalFormatting xmlns:xm="http://schemas.microsoft.com/office/excel/2006/main">
          <x14:cfRule type="expression" priority="654" stopIfTrue="1" id="{FE444163-341E-46BA-B564-233B93A44153}">
            <xm:f>Report_Est_PL!$B$3="M USD"</xm:f>
            <x14:dxf>
              <numFmt numFmtId="183" formatCode="#,##0,,_);\(#,##0,,\);&quot; - &quot;;@_)"/>
            </x14:dxf>
          </x14:cfRule>
          <xm:sqref>L44</xm:sqref>
        </x14:conditionalFormatting>
        <x14:conditionalFormatting xmlns:xm="http://schemas.microsoft.com/office/excel/2006/main">
          <x14:cfRule type="expression" priority="653" stopIfTrue="1" id="{75C6EDEE-2DA6-4EB3-8991-B50239702869}">
            <xm:f>Report_Est_PL!$B$3="M USD"</xm:f>
            <x14:dxf>
              <numFmt numFmtId="183" formatCode="#,##0,,_);\(#,##0,,\);&quot; - &quot;;@_)"/>
            </x14:dxf>
          </x14:cfRule>
          <xm:sqref>M44</xm:sqref>
        </x14:conditionalFormatting>
        <x14:conditionalFormatting xmlns:xm="http://schemas.microsoft.com/office/excel/2006/main">
          <x14:cfRule type="expression" priority="652" stopIfTrue="1" id="{2D3D420F-0FC8-4E62-8023-F3013C45FA77}">
            <xm:f>Report_Est_PL!$B$3="M USD"</xm:f>
            <x14:dxf>
              <numFmt numFmtId="183" formatCode="#,##0,,_);\(#,##0,,\);&quot; - &quot;;@_)"/>
            </x14:dxf>
          </x14:cfRule>
          <xm:sqref>A45</xm:sqref>
        </x14:conditionalFormatting>
        <x14:conditionalFormatting xmlns:xm="http://schemas.microsoft.com/office/excel/2006/main">
          <x14:cfRule type="expression" priority="651" stopIfTrue="1" id="{3BF9D878-BD5F-4EE6-B508-1501B3CF4523}">
            <xm:f>Report_Est_PL!$B$3="M USD"</xm:f>
            <x14:dxf>
              <numFmt numFmtId="183" formatCode="#,##0,,_);\(#,##0,,\);&quot; - &quot;;@_)"/>
            </x14:dxf>
          </x14:cfRule>
          <xm:sqref>B45</xm:sqref>
        </x14:conditionalFormatting>
        <x14:conditionalFormatting xmlns:xm="http://schemas.microsoft.com/office/excel/2006/main">
          <x14:cfRule type="expression" priority="650" stopIfTrue="1" id="{864521CF-95C5-447D-9649-E319396A26CD}">
            <xm:f>Report_Est_PL!$B$3="M USD"</xm:f>
            <x14:dxf>
              <numFmt numFmtId="183" formatCode="#,##0,,_);\(#,##0,,\);&quot; - &quot;;@_)"/>
            </x14:dxf>
          </x14:cfRule>
          <xm:sqref>C45</xm:sqref>
        </x14:conditionalFormatting>
        <x14:conditionalFormatting xmlns:xm="http://schemas.microsoft.com/office/excel/2006/main">
          <x14:cfRule type="expression" priority="649" stopIfTrue="1" id="{D161DFB7-1918-4D9F-8FFD-C4B15070F890}">
            <xm:f>Report_Est_PL!$B$3="M USD"</xm:f>
            <x14:dxf>
              <numFmt numFmtId="183" formatCode="#,##0,,_);\(#,##0,,\);&quot; - &quot;;@_)"/>
            </x14:dxf>
          </x14:cfRule>
          <xm:sqref>D45</xm:sqref>
        </x14:conditionalFormatting>
        <x14:conditionalFormatting xmlns:xm="http://schemas.microsoft.com/office/excel/2006/main">
          <x14:cfRule type="expression" priority="648" stopIfTrue="1" id="{937FC9BF-E692-4005-A486-330326330DE6}">
            <xm:f>Report_Est_PL!$B$3="M USD"</xm:f>
            <x14:dxf>
              <numFmt numFmtId="183" formatCode="#,##0,,_);\(#,##0,,\);&quot; - &quot;;@_)"/>
            </x14:dxf>
          </x14:cfRule>
          <xm:sqref>E45</xm:sqref>
        </x14:conditionalFormatting>
        <x14:conditionalFormatting xmlns:xm="http://schemas.microsoft.com/office/excel/2006/main">
          <x14:cfRule type="expression" priority="647" stopIfTrue="1" id="{A597CF92-1ECE-44C8-9ACB-611DF7DF1253}">
            <xm:f>Report_Est_PL!$B$3="M USD"</xm:f>
            <x14:dxf>
              <numFmt numFmtId="183" formatCode="#,##0,,_);\(#,##0,,\);&quot; - &quot;;@_)"/>
            </x14:dxf>
          </x14:cfRule>
          <xm:sqref>A46</xm:sqref>
        </x14:conditionalFormatting>
        <x14:conditionalFormatting xmlns:xm="http://schemas.microsoft.com/office/excel/2006/main">
          <x14:cfRule type="expression" priority="646" stopIfTrue="1" id="{E783D8EA-5DB2-442C-8D74-1B437BB72828}">
            <xm:f>Report_Est_PL!$B$3="M USD"</xm:f>
            <x14:dxf>
              <numFmt numFmtId="183" formatCode="#,##0,,_);\(#,##0,,\);&quot; - &quot;;@_)"/>
            </x14:dxf>
          </x14:cfRule>
          <xm:sqref>B46</xm:sqref>
        </x14:conditionalFormatting>
        <x14:conditionalFormatting xmlns:xm="http://schemas.microsoft.com/office/excel/2006/main">
          <x14:cfRule type="expression" priority="645" stopIfTrue="1" id="{F1CED7F3-F354-43CB-AA01-4079023C2214}">
            <xm:f>Report_Est_PL!$B$3="M USD"</xm:f>
            <x14:dxf>
              <numFmt numFmtId="183" formatCode="#,##0,,_);\(#,##0,,\);&quot; - &quot;;@_)"/>
            </x14:dxf>
          </x14:cfRule>
          <xm:sqref>C46</xm:sqref>
        </x14:conditionalFormatting>
        <x14:conditionalFormatting xmlns:xm="http://schemas.microsoft.com/office/excel/2006/main">
          <x14:cfRule type="expression" priority="644" stopIfTrue="1" id="{E49869C7-8136-419E-A83C-8C8F9A0412C5}">
            <xm:f>Report_Est_PL!$B$3="M USD"</xm:f>
            <x14:dxf>
              <numFmt numFmtId="183" formatCode="#,##0,,_);\(#,##0,,\);&quot; - &quot;;@_)"/>
            </x14:dxf>
          </x14:cfRule>
          <xm:sqref>D46</xm:sqref>
        </x14:conditionalFormatting>
        <x14:conditionalFormatting xmlns:xm="http://schemas.microsoft.com/office/excel/2006/main">
          <x14:cfRule type="expression" priority="643" stopIfTrue="1" id="{99B170A0-77E2-4850-948D-E3B3523EA2CC}">
            <xm:f>Report_Est_PL!$B$3="M USD"</xm:f>
            <x14:dxf>
              <numFmt numFmtId="183" formatCode="#,##0,,_);\(#,##0,,\);&quot; - &quot;;@_)"/>
            </x14:dxf>
          </x14:cfRule>
          <xm:sqref>E46</xm:sqref>
        </x14:conditionalFormatting>
        <x14:conditionalFormatting xmlns:xm="http://schemas.microsoft.com/office/excel/2006/main">
          <x14:cfRule type="expression" priority="642" stopIfTrue="1" id="{74AC9F96-3EAC-4D5D-8D81-40EEF04043B1}">
            <xm:f>Report_Est_PL!$B$3="M USD"</xm:f>
            <x14:dxf>
              <numFmt numFmtId="183" formatCode="#,##0,,_);\(#,##0,,\);&quot; - &quot;;@_)"/>
            </x14:dxf>
          </x14:cfRule>
          <xm:sqref>F46</xm:sqref>
        </x14:conditionalFormatting>
        <x14:conditionalFormatting xmlns:xm="http://schemas.microsoft.com/office/excel/2006/main">
          <x14:cfRule type="expression" priority="641" stopIfTrue="1" id="{CAE483C2-FDB7-462E-8E73-F37D1FCA0B4F}">
            <xm:f>Report_Est_PL!$B$3="M USD"</xm:f>
            <x14:dxf>
              <numFmt numFmtId="183" formatCode="#,##0,,_);\(#,##0,,\);&quot; - &quot;;@_)"/>
            </x14:dxf>
          </x14:cfRule>
          <xm:sqref>G46</xm:sqref>
        </x14:conditionalFormatting>
        <x14:conditionalFormatting xmlns:xm="http://schemas.microsoft.com/office/excel/2006/main">
          <x14:cfRule type="expression" priority="640" stopIfTrue="1" id="{CE415005-F6DF-4423-91F8-E1D0F447A0F3}">
            <xm:f>Report_Est_PL!$B$3="M USD"</xm:f>
            <x14:dxf>
              <numFmt numFmtId="183" formatCode="#,##0,,_);\(#,##0,,\);&quot; - &quot;;@_)"/>
            </x14:dxf>
          </x14:cfRule>
          <xm:sqref>H46</xm:sqref>
        </x14:conditionalFormatting>
        <x14:conditionalFormatting xmlns:xm="http://schemas.microsoft.com/office/excel/2006/main">
          <x14:cfRule type="expression" priority="639" stopIfTrue="1" id="{926E17CA-D333-4BDC-8F20-6802E57A54B6}">
            <xm:f>Report_Est_PL!$B$3="M USD"</xm:f>
            <x14:dxf>
              <numFmt numFmtId="183" formatCode="#,##0,,_);\(#,##0,,\);&quot; - &quot;;@_)"/>
            </x14:dxf>
          </x14:cfRule>
          <xm:sqref>I46</xm:sqref>
        </x14:conditionalFormatting>
        <x14:conditionalFormatting xmlns:xm="http://schemas.microsoft.com/office/excel/2006/main">
          <x14:cfRule type="expression" priority="638" stopIfTrue="1" id="{761BDAB7-1BD2-4961-A905-A02215FCF74E}">
            <xm:f>Report_Est_PL!$B$3="M USD"</xm:f>
            <x14:dxf>
              <numFmt numFmtId="183" formatCode="#,##0,,_);\(#,##0,,\);&quot; - &quot;;@_)"/>
            </x14:dxf>
          </x14:cfRule>
          <xm:sqref>J46</xm:sqref>
        </x14:conditionalFormatting>
        <x14:conditionalFormatting xmlns:xm="http://schemas.microsoft.com/office/excel/2006/main">
          <x14:cfRule type="expression" priority="637" stopIfTrue="1" id="{88C253FF-9950-4947-A457-1356D6BEE0F1}">
            <xm:f>Report_Est_PL!$B$3="M USD"</xm:f>
            <x14:dxf>
              <numFmt numFmtId="183" formatCode="#,##0,,_);\(#,##0,,\);&quot; - &quot;;@_)"/>
            </x14:dxf>
          </x14:cfRule>
          <xm:sqref>K46</xm:sqref>
        </x14:conditionalFormatting>
        <x14:conditionalFormatting xmlns:xm="http://schemas.microsoft.com/office/excel/2006/main">
          <x14:cfRule type="expression" priority="636" stopIfTrue="1" id="{102F9BB4-B36C-4A38-B7A8-33CAE89112B3}">
            <xm:f>Report_Est_PL!$B$3="M USD"</xm:f>
            <x14:dxf>
              <numFmt numFmtId="183" formatCode="#,##0,,_);\(#,##0,,\);&quot; - &quot;;@_)"/>
            </x14:dxf>
          </x14:cfRule>
          <xm:sqref>L46</xm:sqref>
        </x14:conditionalFormatting>
        <x14:conditionalFormatting xmlns:xm="http://schemas.microsoft.com/office/excel/2006/main">
          <x14:cfRule type="expression" priority="635" stopIfTrue="1" id="{14188A00-0453-4294-A10C-0CE201FDC894}">
            <xm:f>Report_Est_PL!$B$3="M USD"</xm:f>
            <x14:dxf>
              <numFmt numFmtId="183" formatCode="#,##0,,_);\(#,##0,,\);&quot; - &quot;;@_)"/>
            </x14:dxf>
          </x14:cfRule>
          <xm:sqref>M46</xm:sqref>
        </x14:conditionalFormatting>
        <x14:conditionalFormatting xmlns:xm="http://schemas.microsoft.com/office/excel/2006/main">
          <x14:cfRule type="expression" priority="634" stopIfTrue="1" id="{85B154FF-A499-4355-8F36-BB9B10E75691}">
            <xm:f>Report_Est_PL!$B$3="M USD"</xm:f>
            <x14:dxf>
              <numFmt numFmtId="183" formatCode="#,##0,,_);\(#,##0,,\);&quot; - &quot;;@_)"/>
            </x14:dxf>
          </x14:cfRule>
          <xm:sqref>A47</xm:sqref>
        </x14:conditionalFormatting>
        <x14:conditionalFormatting xmlns:xm="http://schemas.microsoft.com/office/excel/2006/main">
          <x14:cfRule type="expression" priority="633" stopIfTrue="1" id="{F9BA7832-E089-4A9F-897D-422FC25BEF38}">
            <xm:f>Report_Est_PL!$B$3="M USD"</xm:f>
            <x14:dxf>
              <numFmt numFmtId="183" formatCode="#,##0,,_);\(#,##0,,\);&quot; - &quot;;@_)"/>
            </x14:dxf>
          </x14:cfRule>
          <xm:sqref>B47</xm:sqref>
        </x14:conditionalFormatting>
        <x14:conditionalFormatting xmlns:xm="http://schemas.microsoft.com/office/excel/2006/main">
          <x14:cfRule type="expression" priority="632" stopIfTrue="1" id="{574A6365-F4B0-4780-A880-B64894B1C345}">
            <xm:f>Report_Est_PL!$B$3="M USD"</xm:f>
            <x14:dxf>
              <numFmt numFmtId="183" formatCode="#,##0,,_);\(#,##0,,\);&quot; - &quot;;@_)"/>
            </x14:dxf>
          </x14:cfRule>
          <xm:sqref>C47</xm:sqref>
        </x14:conditionalFormatting>
        <x14:conditionalFormatting xmlns:xm="http://schemas.microsoft.com/office/excel/2006/main">
          <x14:cfRule type="expression" priority="631" stopIfTrue="1" id="{8D42E5EE-75BA-4E11-861E-B2CED400785C}">
            <xm:f>Report_Est_PL!$B$3="M USD"</xm:f>
            <x14:dxf>
              <numFmt numFmtId="183" formatCode="#,##0,,_);\(#,##0,,\);&quot; - &quot;;@_)"/>
            </x14:dxf>
          </x14:cfRule>
          <xm:sqref>D47</xm:sqref>
        </x14:conditionalFormatting>
        <x14:conditionalFormatting xmlns:xm="http://schemas.microsoft.com/office/excel/2006/main">
          <x14:cfRule type="expression" priority="630" stopIfTrue="1" id="{C66B95A1-07C9-4E91-B003-5504D7D84D49}">
            <xm:f>Report_Est_PL!$B$3="M USD"</xm:f>
            <x14:dxf>
              <numFmt numFmtId="183" formatCode="#,##0,,_);\(#,##0,,\);&quot; - &quot;;@_)"/>
            </x14:dxf>
          </x14:cfRule>
          <xm:sqref>E47</xm:sqref>
        </x14:conditionalFormatting>
        <x14:conditionalFormatting xmlns:xm="http://schemas.microsoft.com/office/excel/2006/main">
          <x14:cfRule type="expression" priority="629" stopIfTrue="1" id="{9947DDB7-884A-45A9-B7EF-1524E52E8E42}">
            <xm:f>Report_Est_PL!$B$3="M USD"</xm:f>
            <x14:dxf>
              <numFmt numFmtId="183" formatCode="#,##0,,_);\(#,##0,,\);&quot; - &quot;;@_)"/>
            </x14:dxf>
          </x14:cfRule>
          <xm:sqref>F47</xm:sqref>
        </x14:conditionalFormatting>
        <x14:conditionalFormatting xmlns:xm="http://schemas.microsoft.com/office/excel/2006/main">
          <x14:cfRule type="expression" priority="628" stopIfTrue="1" id="{47796F7D-164D-48C6-9962-0D66DFB18090}">
            <xm:f>Report_Est_PL!$B$3="M USD"</xm:f>
            <x14:dxf>
              <numFmt numFmtId="183" formatCode="#,##0,,_);\(#,##0,,\);&quot; - &quot;;@_)"/>
            </x14:dxf>
          </x14:cfRule>
          <xm:sqref>G47</xm:sqref>
        </x14:conditionalFormatting>
        <x14:conditionalFormatting xmlns:xm="http://schemas.microsoft.com/office/excel/2006/main">
          <x14:cfRule type="expression" priority="627" stopIfTrue="1" id="{EE60C4E5-459D-4E96-8B41-1ABD73758F9E}">
            <xm:f>Report_Est_PL!$B$3="M USD"</xm:f>
            <x14:dxf>
              <numFmt numFmtId="183" formatCode="#,##0,,_);\(#,##0,,\);&quot; - &quot;;@_)"/>
            </x14:dxf>
          </x14:cfRule>
          <xm:sqref>H47</xm:sqref>
        </x14:conditionalFormatting>
        <x14:conditionalFormatting xmlns:xm="http://schemas.microsoft.com/office/excel/2006/main">
          <x14:cfRule type="expression" priority="626" stopIfTrue="1" id="{28437B80-9191-402E-B188-12044FEB3F5D}">
            <xm:f>Report_Est_PL!$B$3="M USD"</xm:f>
            <x14:dxf>
              <numFmt numFmtId="183" formatCode="#,##0,,_);\(#,##0,,\);&quot; - &quot;;@_)"/>
            </x14:dxf>
          </x14:cfRule>
          <xm:sqref>I47</xm:sqref>
        </x14:conditionalFormatting>
        <x14:conditionalFormatting xmlns:xm="http://schemas.microsoft.com/office/excel/2006/main">
          <x14:cfRule type="expression" priority="625" stopIfTrue="1" id="{5C856729-B7F9-45F9-8DDF-B545116E7D4F}">
            <xm:f>Report_Est_PL!$B$3="M USD"</xm:f>
            <x14:dxf>
              <numFmt numFmtId="183" formatCode="#,##0,,_);\(#,##0,,\);&quot; - &quot;;@_)"/>
            </x14:dxf>
          </x14:cfRule>
          <xm:sqref>J47</xm:sqref>
        </x14:conditionalFormatting>
        <x14:conditionalFormatting xmlns:xm="http://schemas.microsoft.com/office/excel/2006/main">
          <x14:cfRule type="expression" priority="624" stopIfTrue="1" id="{C437F477-7D93-49DC-ABFB-239D3A0A4729}">
            <xm:f>Report_Est_PL!$B$3="M USD"</xm:f>
            <x14:dxf>
              <numFmt numFmtId="183" formatCode="#,##0,,_);\(#,##0,,\);&quot; - &quot;;@_)"/>
            </x14:dxf>
          </x14:cfRule>
          <xm:sqref>K47</xm:sqref>
        </x14:conditionalFormatting>
        <x14:conditionalFormatting xmlns:xm="http://schemas.microsoft.com/office/excel/2006/main">
          <x14:cfRule type="expression" priority="623" stopIfTrue="1" id="{9C998265-364D-4D70-A18A-17AF258CCB30}">
            <xm:f>Report_Est_PL!$B$3="M USD"</xm:f>
            <x14:dxf>
              <numFmt numFmtId="183" formatCode="#,##0,,_);\(#,##0,,\);&quot; - &quot;;@_)"/>
            </x14:dxf>
          </x14:cfRule>
          <xm:sqref>L47</xm:sqref>
        </x14:conditionalFormatting>
        <x14:conditionalFormatting xmlns:xm="http://schemas.microsoft.com/office/excel/2006/main">
          <x14:cfRule type="expression" priority="622" stopIfTrue="1" id="{8E7AB801-FC50-4082-9F9B-FCD57F066BE5}">
            <xm:f>Report_Est_PL!$B$3="M USD"</xm:f>
            <x14:dxf>
              <numFmt numFmtId="183" formatCode="#,##0,,_);\(#,##0,,\);&quot; - &quot;;@_)"/>
            </x14:dxf>
          </x14:cfRule>
          <xm:sqref>M47</xm:sqref>
        </x14:conditionalFormatting>
        <x14:conditionalFormatting xmlns:xm="http://schemas.microsoft.com/office/excel/2006/main">
          <x14:cfRule type="expression" priority="621" stopIfTrue="1" id="{CC121BE9-0EE1-4E62-90E3-42BAF3B7F6C3}">
            <xm:f>Report_Est_PL!$B$3="M USD"</xm:f>
            <x14:dxf>
              <numFmt numFmtId="183" formatCode="#,##0,,_);\(#,##0,,\);&quot; - &quot;;@_)"/>
            </x14:dxf>
          </x14:cfRule>
          <xm:sqref>A48</xm:sqref>
        </x14:conditionalFormatting>
        <x14:conditionalFormatting xmlns:xm="http://schemas.microsoft.com/office/excel/2006/main">
          <x14:cfRule type="expression" priority="620" stopIfTrue="1" id="{2DD33901-6613-4A37-9E21-A77072C1D1CF}">
            <xm:f>Report_Est_PL!$B$3="M USD"</xm:f>
            <x14:dxf>
              <numFmt numFmtId="183" formatCode="#,##0,,_);\(#,##0,,\);&quot; - &quot;;@_)"/>
            </x14:dxf>
          </x14:cfRule>
          <xm:sqref>B48</xm:sqref>
        </x14:conditionalFormatting>
        <x14:conditionalFormatting xmlns:xm="http://schemas.microsoft.com/office/excel/2006/main">
          <x14:cfRule type="expression" priority="619" stopIfTrue="1" id="{1021E5B7-DE1F-49FC-831F-F728D228529D}">
            <xm:f>Report_Est_PL!$B$3="M USD"</xm:f>
            <x14:dxf>
              <numFmt numFmtId="183" formatCode="#,##0,,_);\(#,##0,,\);&quot; - &quot;;@_)"/>
            </x14:dxf>
          </x14:cfRule>
          <xm:sqref>C48</xm:sqref>
        </x14:conditionalFormatting>
        <x14:conditionalFormatting xmlns:xm="http://schemas.microsoft.com/office/excel/2006/main">
          <x14:cfRule type="expression" priority="618" stopIfTrue="1" id="{FA91308D-D198-4DC4-9762-34228661213C}">
            <xm:f>Report_Est_PL!$B$3="M USD"</xm:f>
            <x14:dxf>
              <numFmt numFmtId="183" formatCode="#,##0,,_);\(#,##0,,\);&quot; - &quot;;@_)"/>
            </x14:dxf>
          </x14:cfRule>
          <xm:sqref>D48</xm:sqref>
        </x14:conditionalFormatting>
        <x14:conditionalFormatting xmlns:xm="http://schemas.microsoft.com/office/excel/2006/main">
          <x14:cfRule type="expression" priority="617" stopIfTrue="1" id="{96820673-2F82-45A5-96B2-9EFFC6B7A630}">
            <xm:f>Report_Est_PL!$B$3="M USD"</xm:f>
            <x14:dxf>
              <numFmt numFmtId="183" formatCode="#,##0,,_);\(#,##0,,\);&quot; - &quot;;@_)"/>
            </x14:dxf>
          </x14:cfRule>
          <xm:sqref>E48</xm:sqref>
        </x14:conditionalFormatting>
        <x14:conditionalFormatting xmlns:xm="http://schemas.microsoft.com/office/excel/2006/main">
          <x14:cfRule type="expression" priority="616" stopIfTrue="1" id="{59499CAB-98B1-4128-801C-A34E86042904}">
            <xm:f>Report_Est_PL!$B$3="M USD"</xm:f>
            <x14:dxf>
              <numFmt numFmtId="183" formatCode="#,##0,,_);\(#,##0,,\);&quot; - &quot;;@_)"/>
            </x14:dxf>
          </x14:cfRule>
          <xm:sqref>A49</xm:sqref>
        </x14:conditionalFormatting>
        <x14:conditionalFormatting xmlns:xm="http://schemas.microsoft.com/office/excel/2006/main">
          <x14:cfRule type="expression" priority="615" stopIfTrue="1" id="{5B794BE2-2578-4BB1-AB65-50AE11AA9A3F}">
            <xm:f>Report_Est_PL!$B$3="M USD"</xm:f>
            <x14:dxf>
              <numFmt numFmtId="183" formatCode="#,##0,,_);\(#,##0,,\);&quot; - &quot;;@_)"/>
            </x14:dxf>
          </x14:cfRule>
          <xm:sqref>B49</xm:sqref>
        </x14:conditionalFormatting>
        <x14:conditionalFormatting xmlns:xm="http://schemas.microsoft.com/office/excel/2006/main">
          <x14:cfRule type="expression" priority="614" stopIfTrue="1" id="{D1FB759D-DCF5-4CFB-82AC-153412DD972D}">
            <xm:f>Report_Est_PL!$B$3="M USD"</xm:f>
            <x14:dxf>
              <numFmt numFmtId="183" formatCode="#,##0,,_);\(#,##0,,\);&quot; - &quot;;@_)"/>
            </x14:dxf>
          </x14:cfRule>
          <xm:sqref>C49</xm:sqref>
        </x14:conditionalFormatting>
        <x14:conditionalFormatting xmlns:xm="http://schemas.microsoft.com/office/excel/2006/main">
          <x14:cfRule type="expression" priority="613" stopIfTrue="1" id="{E9BA808F-AF47-4BFF-9460-1505FE542781}">
            <xm:f>Report_Est_PL!$B$3="M USD"</xm:f>
            <x14:dxf>
              <numFmt numFmtId="183" formatCode="#,##0,,_);\(#,##0,,\);&quot; - &quot;;@_)"/>
            </x14:dxf>
          </x14:cfRule>
          <xm:sqref>D49</xm:sqref>
        </x14:conditionalFormatting>
        <x14:conditionalFormatting xmlns:xm="http://schemas.microsoft.com/office/excel/2006/main">
          <x14:cfRule type="expression" priority="612" stopIfTrue="1" id="{F6D6F47C-A6BC-4BD0-8435-BCDD37D8A90D}">
            <xm:f>Report_Est_PL!$B$3="M USD"</xm:f>
            <x14:dxf>
              <numFmt numFmtId="183" formatCode="#,##0,,_);\(#,##0,,\);&quot; - &quot;;@_)"/>
            </x14:dxf>
          </x14:cfRule>
          <xm:sqref>E49</xm:sqref>
        </x14:conditionalFormatting>
        <x14:conditionalFormatting xmlns:xm="http://schemas.microsoft.com/office/excel/2006/main">
          <x14:cfRule type="expression" priority="611" stopIfTrue="1" id="{DCD4DCD5-3D49-4918-A7FB-BAE62E6CC02B}">
            <xm:f>Report_Est_PL!$B$3="M USD"</xm:f>
            <x14:dxf>
              <numFmt numFmtId="183" formatCode="#,##0,,_);\(#,##0,,\);&quot; - &quot;;@_)"/>
            </x14:dxf>
          </x14:cfRule>
          <xm:sqref>F49</xm:sqref>
        </x14:conditionalFormatting>
        <x14:conditionalFormatting xmlns:xm="http://schemas.microsoft.com/office/excel/2006/main">
          <x14:cfRule type="expression" priority="610" stopIfTrue="1" id="{A85A8371-BB81-43F2-9C7B-5EE2404C9601}">
            <xm:f>Report_Est_PL!$B$3="M USD"</xm:f>
            <x14:dxf>
              <numFmt numFmtId="183" formatCode="#,##0,,_);\(#,##0,,\);&quot; - &quot;;@_)"/>
            </x14:dxf>
          </x14:cfRule>
          <xm:sqref>G49</xm:sqref>
        </x14:conditionalFormatting>
        <x14:conditionalFormatting xmlns:xm="http://schemas.microsoft.com/office/excel/2006/main">
          <x14:cfRule type="expression" priority="609" stopIfTrue="1" id="{DD20563B-2673-4873-8443-C215419F3BD4}">
            <xm:f>Report_Est_PL!$B$3="M USD"</xm:f>
            <x14:dxf>
              <numFmt numFmtId="183" formatCode="#,##0,,_);\(#,##0,,\);&quot; - &quot;;@_)"/>
            </x14:dxf>
          </x14:cfRule>
          <xm:sqref>H49</xm:sqref>
        </x14:conditionalFormatting>
        <x14:conditionalFormatting xmlns:xm="http://schemas.microsoft.com/office/excel/2006/main">
          <x14:cfRule type="expression" priority="608" stopIfTrue="1" id="{F80CCA65-890D-48D7-A5AC-B3E331ECD960}">
            <xm:f>Report_Est_PL!$B$3="M USD"</xm:f>
            <x14:dxf>
              <numFmt numFmtId="183" formatCode="#,##0,,_);\(#,##0,,\);&quot; - &quot;;@_)"/>
            </x14:dxf>
          </x14:cfRule>
          <xm:sqref>I49</xm:sqref>
        </x14:conditionalFormatting>
        <x14:conditionalFormatting xmlns:xm="http://schemas.microsoft.com/office/excel/2006/main">
          <x14:cfRule type="expression" priority="607" stopIfTrue="1" id="{9A6B8BD0-F994-429E-AFFE-81D98D72D2C1}">
            <xm:f>Report_Est_PL!$B$3="M USD"</xm:f>
            <x14:dxf>
              <numFmt numFmtId="183" formatCode="#,##0,,_);\(#,##0,,\);&quot; - &quot;;@_)"/>
            </x14:dxf>
          </x14:cfRule>
          <xm:sqref>J49</xm:sqref>
        </x14:conditionalFormatting>
        <x14:conditionalFormatting xmlns:xm="http://schemas.microsoft.com/office/excel/2006/main">
          <x14:cfRule type="expression" priority="606" stopIfTrue="1" id="{F4E501FE-FEEA-4250-B53B-527BCC216CE1}">
            <xm:f>Report_Est_PL!$B$3="M USD"</xm:f>
            <x14:dxf>
              <numFmt numFmtId="183" formatCode="#,##0,,_);\(#,##0,,\);&quot; - &quot;;@_)"/>
            </x14:dxf>
          </x14:cfRule>
          <xm:sqref>K49</xm:sqref>
        </x14:conditionalFormatting>
        <x14:conditionalFormatting xmlns:xm="http://schemas.microsoft.com/office/excel/2006/main">
          <x14:cfRule type="expression" priority="605" stopIfTrue="1" id="{F0B98E1D-2C74-4FF2-8E9D-803016057E04}">
            <xm:f>Report_Est_PL!$B$3="M USD"</xm:f>
            <x14:dxf>
              <numFmt numFmtId="183" formatCode="#,##0,,_);\(#,##0,,\);&quot; - &quot;;@_)"/>
            </x14:dxf>
          </x14:cfRule>
          <xm:sqref>L49</xm:sqref>
        </x14:conditionalFormatting>
        <x14:conditionalFormatting xmlns:xm="http://schemas.microsoft.com/office/excel/2006/main">
          <x14:cfRule type="expression" priority="604" stopIfTrue="1" id="{F1E9CACF-CE72-4AF8-A0A7-5F18E27A6713}">
            <xm:f>Report_Est_PL!$B$3="M USD"</xm:f>
            <x14:dxf>
              <numFmt numFmtId="183" formatCode="#,##0,,_);\(#,##0,,\);&quot; - &quot;;@_)"/>
            </x14:dxf>
          </x14:cfRule>
          <xm:sqref>M49</xm:sqref>
        </x14:conditionalFormatting>
        <x14:conditionalFormatting xmlns:xm="http://schemas.microsoft.com/office/excel/2006/main">
          <x14:cfRule type="expression" priority="603" stopIfTrue="1" id="{EE1D5612-B546-44A9-90C5-289C87739D96}">
            <xm:f>Report_Est_PL!$B$3="M USD"</xm:f>
            <x14:dxf>
              <numFmt numFmtId="183" formatCode="#,##0,,_);\(#,##0,,\);&quot; - &quot;;@_)"/>
            </x14:dxf>
          </x14:cfRule>
          <xm:sqref>A50</xm:sqref>
        </x14:conditionalFormatting>
        <x14:conditionalFormatting xmlns:xm="http://schemas.microsoft.com/office/excel/2006/main">
          <x14:cfRule type="expression" priority="602" stopIfTrue="1" id="{9AE78EBB-1BC3-4A47-A99F-7D4D3A524DBD}">
            <xm:f>Report_Est_PL!$B$3="M USD"</xm:f>
            <x14:dxf>
              <numFmt numFmtId="183" formatCode="#,##0,,_);\(#,##0,,\);&quot; - &quot;;@_)"/>
            </x14:dxf>
          </x14:cfRule>
          <xm:sqref>B50</xm:sqref>
        </x14:conditionalFormatting>
        <x14:conditionalFormatting xmlns:xm="http://schemas.microsoft.com/office/excel/2006/main">
          <x14:cfRule type="expression" priority="601" stopIfTrue="1" id="{549C4F55-F86A-4932-B24B-B2CB3BC1D3F6}">
            <xm:f>Report_Est_PL!$B$3="M USD"</xm:f>
            <x14:dxf>
              <numFmt numFmtId="183" formatCode="#,##0,,_);\(#,##0,,\);&quot; - &quot;;@_)"/>
            </x14:dxf>
          </x14:cfRule>
          <xm:sqref>C50</xm:sqref>
        </x14:conditionalFormatting>
        <x14:conditionalFormatting xmlns:xm="http://schemas.microsoft.com/office/excel/2006/main">
          <x14:cfRule type="expression" priority="600" stopIfTrue="1" id="{841BC1C4-A45F-4F5E-987E-B5FD600F224E}">
            <xm:f>Report_Est_PL!$B$3="M USD"</xm:f>
            <x14:dxf>
              <numFmt numFmtId="183" formatCode="#,##0,,_);\(#,##0,,\);&quot; - &quot;;@_)"/>
            </x14:dxf>
          </x14:cfRule>
          <xm:sqref>D50</xm:sqref>
        </x14:conditionalFormatting>
        <x14:conditionalFormatting xmlns:xm="http://schemas.microsoft.com/office/excel/2006/main">
          <x14:cfRule type="expression" priority="599" stopIfTrue="1" id="{10CAC865-A30E-42CB-9678-2B3756094CEB}">
            <xm:f>Report_Est_PL!$B$3="M USD"</xm:f>
            <x14:dxf>
              <numFmt numFmtId="183" formatCode="#,##0,,_);\(#,##0,,\);&quot; - &quot;;@_)"/>
            </x14:dxf>
          </x14:cfRule>
          <xm:sqref>E50</xm:sqref>
        </x14:conditionalFormatting>
        <x14:conditionalFormatting xmlns:xm="http://schemas.microsoft.com/office/excel/2006/main">
          <x14:cfRule type="expression" priority="598" stopIfTrue="1" id="{2E44431C-D838-4E74-973A-04849CE7AF7A}">
            <xm:f>Report_Est_PL!$B$3="M USD"</xm:f>
            <x14:dxf>
              <numFmt numFmtId="183" formatCode="#,##0,,_);\(#,##0,,\);&quot; - &quot;;@_)"/>
            </x14:dxf>
          </x14:cfRule>
          <xm:sqref>A51</xm:sqref>
        </x14:conditionalFormatting>
        <x14:conditionalFormatting xmlns:xm="http://schemas.microsoft.com/office/excel/2006/main">
          <x14:cfRule type="expression" priority="597" stopIfTrue="1" id="{8A8D1D8E-0A8F-4EA1-A071-19FF6913C74F}">
            <xm:f>Report_Est_PL!$B$3="M USD"</xm:f>
            <x14:dxf>
              <numFmt numFmtId="183" formatCode="#,##0,,_);\(#,##0,,\);&quot; - &quot;;@_)"/>
            </x14:dxf>
          </x14:cfRule>
          <xm:sqref>B51</xm:sqref>
        </x14:conditionalFormatting>
        <x14:conditionalFormatting xmlns:xm="http://schemas.microsoft.com/office/excel/2006/main">
          <x14:cfRule type="expression" priority="596" stopIfTrue="1" id="{ACAF1A34-B3F4-4038-AD0F-2E8BFD051063}">
            <xm:f>Report_Est_PL!$B$3="M USD"</xm:f>
            <x14:dxf>
              <numFmt numFmtId="183" formatCode="#,##0,,_);\(#,##0,,\);&quot; - &quot;;@_)"/>
            </x14:dxf>
          </x14:cfRule>
          <xm:sqref>C51</xm:sqref>
        </x14:conditionalFormatting>
        <x14:conditionalFormatting xmlns:xm="http://schemas.microsoft.com/office/excel/2006/main">
          <x14:cfRule type="expression" priority="595" stopIfTrue="1" id="{C02892BD-5AC2-4769-A140-39E0037DFEC6}">
            <xm:f>Report_Est_PL!$B$3="M USD"</xm:f>
            <x14:dxf>
              <numFmt numFmtId="183" formatCode="#,##0,,_);\(#,##0,,\);&quot; - &quot;;@_)"/>
            </x14:dxf>
          </x14:cfRule>
          <xm:sqref>D51</xm:sqref>
        </x14:conditionalFormatting>
        <x14:conditionalFormatting xmlns:xm="http://schemas.microsoft.com/office/excel/2006/main">
          <x14:cfRule type="expression" priority="594" stopIfTrue="1" id="{BFFD7E4C-2882-4C0A-B5BE-1CED0949B1F5}">
            <xm:f>Report_Est_PL!$B$3="M USD"</xm:f>
            <x14:dxf>
              <numFmt numFmtId="183" formatCode="#,##0,,_);\(#,##0,,\);&quot; - &quot;;@_)"/>
            </x14:dxf>
          </x14:cfRule>
          <xm:sqref>E51</xm:sqref>
        </x14:conditionalFormatting>
        <x14:conditionalFormatting xmlns:xm="http://schemas.microsoft.com/office/excel/2006/main">
          <x14:cfRule type="expression" priority="593" stopIfTrue="1" id="{ECC34E79-3C77-498A-9F64-30698E4BF8A5}">
            <xm:f>Report_Est_PL!$B$3="M USD"</xm:f>
            <x14:dxf>
              <numFmt numFmtId="183" formatCode="#,##0,,_);\(#,##0,,\);&quot; - &quot;;@_)"/>
            </x14:dxf>
          </x14:cfRule>
          <xm:sqref>F51</xm:sqref>
        </x14:conditionalFormatting>
        <x14:conditionalFormatting xmlns:xm="http://schemas.microsoft.com/office/excel/2006/main">
          <x14:cfRule type="expression" priority="592" stopIfTrue="1" id="{EBB9B9E4-4ED4-42DF-9F2A-A89DFBAB160F}">
            <xm:f>Report_Est_PL!$B$3="M USD"</xm:f>
            <x14:dxf>
              <numFmt numFmtId="183" formatCode="#,##0,,_);\(#,##0,,\);&quot; - &quot;;@_)"/>
            </x14:dxf>
          </x14:cfRule>
          <xm:sqref>G51</xm:sqref>
        </x14:conditionalFormatting>
        <x14:conditionalFormatting xmlns:xm="http://schemas.microsoft.com/office/excel/2006/main">
          <x14:cfRule type="expression" priority="591" stopIfTrue="1" id="{EDA33C14-16BD-4BBF-A01B-7179AE074219}">
            <xm:f>Report_Est_PL!$B$3="M USD"</xm:f>
            <x14:dxf>
              <numFmt numFmtId="183" formatCode="#,##0,,_);\(#,##0,,\);&quot; - &quot;;@_)"/>
            </x14:dxf>
          </x14:cfRule>
          <xm:sqref>H51</xm:sqref>
        </x14:conditionalFormatting>
        <x14:conditionalFormatting xmlns:xm="http://schemas.microsoft.com/office/excel/2006/main">
          <x14:cfRule type="expression" priority="590" stopIfTrue="1" id="{0AEE129F-C1CD-4E44-89A7-CD64B4FD03F9}">
            <xm:f>Report_Est_PL!$B$3="M USD"</xm:f>
            <x14:dxf>
              <numFmt numFmtId="183" formatCode="#,##0,,_);\(#,##0,,\);&quot; - &quot;;@_)"/>
            </x14:dxf>
          </x14:cfRule>
          <xm:sqref>I51</xm:sqref>
        </x14:conditionalFormatting>
        <x14:conditionalFormatting xmlns:xm="http://schemas.microsoft.com/office/excel/2006/main">
          <x14:cfRule type="expression" priority="589" stopIfTrue="1" id="{126D8920-AAEB-4F04-960A-ED74AE1FDDEE}">
            <xm:f>Report_Est_PL!$B$3="M USD"</xm:f>
            <x14:dxf>
              <numFmt numFmtId="183" formatCode="#,##0,,_);\(#,##0,,\);&quot; - &quot;;@_)"/>
            </x14:dxf>
          </x14:cfRule>
          <xm:sqref>J51</xm:sqref>
        </x14:conditionalFormatting>
        <x14:conditionalFormatting xmlns:xm="http://schemas.microsoft.com/office/excel/2006/main">
          <x14:cfRule type="expression" priority="588" stopIfTrue="1" id="{45052D41-D2F0-4FD6-BDF4-DA0A2A34B7ED}">
            <xm:f>Report_Est_PL!$B$3="M USD"</xm:f>
            <x14:dxf>
              <numFmt numFmtId="183" formatCode="#,##0,,_);\(#,##0,,\);&quot; - &quot;;@_)"/>
            </x14:dxf>
          </x14:cfRule>
          <xm:sqref>K51</xm:sqref>
        </x14:conditionalFormatting>
        <x14:conditionalFormatting xmlns:xm="http://schemas.microsoft.com/office/excel/2006/main">
          <x14:cfRule type="expression" priority="587" stopIfTrue="1" id="{2842740B-2C36-40C6-9B0B-9AE2C64D0C26}">
            <xm:f>Report_Est_PL!$B$3="M USD"</xm:f>
            <x14:dxf>
              <numFmt numFmtId="183" formatCode="#,##0,,_);\(#,##0,,\);&quot; - &quot;;@_)"/>
            </x14:dxf>
          </x14:cfRule>
          <xm:sqref>L51</xm:sqref>
        </x14:conditionalFormatting>
        <x14:conditionalFormatting xmlns:xm="http://schemas.microsoft.com/office/excel/2006/main">
          <x14:cfRule type="expression" priority="586" stopIfTrue="1" id="{9CE7F971-F18F-4001-B149-00F5DCA9B317}">
            <xm:f>Report_Est_PL!$B$3="M USD"</xm:f>
            <x14:dxf>
              <numFmt numFmtId="183" formatCode="#,##0,,_);\(#,##0,,\);&quot; - &quot;;@_)"/>
            </x14:dxf>
          </x14:cfRule>
          <xm:sqref>M51</xm:sqref>
        </x14:conditionalFormatting>
        <x14:conditionalFormatting xmlns:xm="http://schemas.microsoft.com/office/excel/2006/main">
          <x14:cfRule type="expression" priority="585" stopIfTrue="1" id="{3D634611-36AE-48A3-922B-33E353A1F2F8}">
            <xm:f>Report_Est_PL!$B$3="M USD"</xm:f>
            <x14:dxf>
              <numFmt numFmtId="183" formatCode="#,##0,,_);\(#,##0,,\);&quot; - &quot;;@_)"/>
            </x14:dxf>
          </x14:cfRule>
          <xm:sqref>A52</xm:sqref>
        </x14:conditionalFormatting>
        <x14:conditionalFormatting xmlns:xm="http://schemas.microsoft.com/office/excel/2006/main">
          <x14:cfRule type="expression" priority="584" stopIfTrue="1" id="{8E2539A3-21BE-473A-9353-C1D79A1D1259}">
            <xm:f>Report_Est_PL!$B$3="M USD"</xm:f>
            <x14:dxf>
              <numFmt numFmtId="183" formatCode="#,##0,,_);\(#,##0,,\);&quot; - &quot;;@_)"/>
            </x14:dxf>
          </x14:cfRule>
          <xm:sqref>B52</xm:sqref>
        </x14:conditionalFormatting>
        <x14:conditionalFormatting xmlns:xm="http://schemas.microsoft.com/office/excel/2006/main">
          <x14:cfRule type="expression" priority="583" stopIfTrue="1" id="{96EFDCF2-A080-41F0-9357-A4DFAFE25F2B}">
            <xm:f>Report_Est_PL!$B$3="M USD"</xm:f>
            <x14:dxf>
              <numFmt numFmtId="183" formatCode="#,##0,,_);\(#,##0,,\);&quot; - &quot;;@_)"/>
            </x14:dxf>
          </x14:cfRule>
          <xm:sqref>C52</xm:sqref>
        </x14:conditionalFormatting>
        <x14:conditionalFormatting xmlns:xm="http://schemas.microsoft.com/office/excel/2006/main">
          <x14:cfRule type="expression" priority="582" stopIfTrue="1" id="{172005DC-82F4-4223-8589-08A6534B3AAE}">
            <xm:f>Report_Est_PL!$B$3="M USD"</xm:f>
            <x14:dxf>
              <numFmt numFmtId="183" formatCode="#,##0,,_);\(#,##0,,\);&quot; - &quot;;@_)"/>
            </x14:dxf>
          </x14:cfRule>
          <xm:sqref>D52</xm:sqref>
        </x14:conditionalFormatting>
        <x14:conditionalFormatting xmlns:xm="http://schemas.microsoft.com/office/excel/2006/main">
          <x14:cfRule type="expression" priority="581" stopIfTrue="1" id="{39915AE8-2F32-4D06-B42E-F8E09282E867}">
            <xm:f>Report_Est_PL!$B$3="M USD"</xm:f>
            <x14:dxf>
              <numFmt numFmtId="183" formatCode="#,##0,,_);\(#,##0,,\);&quot; - &quot;;@_)"/>
            </x14:dxf>
          </x14:cfRule>
          <xm:sqref>E52</xm:sqref>
        </x14:conditionalFormatting>
        <x14:conditionalFormatting xmlns:xm="http://schemas.microsoft.com/office/excel/2006/main">
          <x14:cfRule type="expression" priority="580" stopIfTrue="1" id="{EF50C564-68B3-4387-B114-02F15A74B858}">
            <xm:f>Report_Est_PL!$B$3="M USD"</xm:f>
            <x14:dxf>
              <numFmt numFmtId="183" formatCode="#,##0,,_);\(#,##0,,\);&quot; - &quot;;@_)"/>
            </x14:dxf>
          </x14:cfRule>
          <xm:sqref>A53</xm:sqref>
        </x14:conditionalFormatting>
        <x14:conditionalFormatting xmlns:xm="http://schemas.microsoft.com/office/excel/2006/main">
          <x14:cfRule type="expression" priority="579" stopIfTrue="1" id="{375AAD17-5DE8-474C-9AF3-2E601956B4D8}">
            <xm:f>Report_Est_PL!$B$3="M USD"</xm:f>
            <x14:dxf>
              <numFmt numFmtId="183" formatCode="#,##0,,_);\(#,##0,,\);&quot; - &quot;;@_)"/>
            </x14:dxf>
          </x14:cfRule>
          <xm:sqref>B53</xm:sqref>
        </x14:conditionalFormatting>
        <x14:conditionalFormatting xmlns:xm="http://schemas.microsoft.com/office/excel/2006/main">
          <x14:cfRule type="expression" priority="578" stopIfTrue="1" id="{7ECFCDF1-C675-41EB-8F1D-EB4FD18C863E}">
            <xm:f>Report_Est_PL!$B$3="M USD"</xm:f>
            <x14:dxf>
              <numFmt numFmtId="183" formatCode="#,##0,,_);\(#,##0,,\);&quot; - &quot;;@_)"/>
            </x14:dxf>
          </x14:cfRule>
          <xm:sqref>C53</xm:sqref>
        </x14:conditionalFormatting>
        <x14:conditionalFormatting xmlns:xm="http://schemas.microsoft.com/office/excel/2006/main">
          <x14:cfRule type="expression" priority="577" stopIfTrue="1" id="{DD06E0C0-F112-4087-A51D-055DCC4BD675}">
            <xm:f>Report_Est_PL!$B$3="M USD"</xm:f>
            <x14:dxf>
              <numFmt numFmtId="183" formatCode="#,##0,,_);\(#,##0,,\);&quot; - &quot;;@_)"/>
            </x14:dxf>
          </x14:cfRule>
          <xm:sqref>D53</xm:sqref>
        </x14:conditionalFormatting>
        <x14:conditionalFormatting xmlns:xm="http://schemas.microsoft.com/office/excel/2006/main">
          <x14:cfRule type="expression" priority="576" stopIfTrue="1" id="{28D65534-E264-435C-86E9-24CEF0160486}">
            <xm:f>Report_Est_PL!$B$3="M USD"</xm:f>
            <x14:dxf>
              <numFmt numFmtId="183" formatCode="#,##0,,_);\(#,##0,,\);&quot; - &quot;;@_)"/>
            </x14:dxf>
          </x14:cfRule>
          <xm:sqref>E53</xm:sqref>
        </x14:conditionalFormatting>
        <x14:conditionalFormatting xmlns:xm="http://schemas.microsoft.com/office/excel/2006/main">
          <x14:cfRule type="expression" priority="575" stopIfTrue="1" id="{3C38090E-44B4-4BEB-8DB8-CCA49E95AA9E}">
            <xm:f>Report_Est_PL!$B$3="M USD"</xm:f>
            <x14:dxf>
              <numFmt numFmtId="183" formatCode="#,##0,,_);\(#,##0,,\);&quot; - &quot;;@_)"/>
            </x14:dxf>
          </x14:cfRule>
          <xm:sqref>F53</xm:sqref>
        </x14:conditionalFormatting>
        <x14:conditionalFormatting xmlns:xm="http://schemas.microsoft.com/office/excel/2006/main">
          <x14:cfRule type="expression" priority="574" stopIfTrue="1" id="{BEEA66C6-0B4E-4BC9-92DF-C63A5ECFF64F}">
            <xm:f>Report_Est_PL!$B$3="M USD"</xm:f>
            <x14:dxf>
              <numFmt numFmtId="183" formatCode="#,##0,,_);\(#,##0,,\);&quot; - &quot;;@_)"/>
            </x14:dxf>
          </x14:cfRule>
          <xm:sqref>G53</xm:sqref>
        </x14:conditionalFormatting>
        <x14:conditionalFormatting xmlns:xm="http://schemas.microsoft.com/office/excel/2006/main">
          <x14:cfRule type="expression" priority="573" stopIfTrue="1" id="{235C7D9B-8242-4CF2-9E54-2EF5E4DA2FE0}">
            <xm:f>Report_Est_PL!$B$3="M USD"</xm:f>
            <x14:dxf>
              <numFmt numFmtId="183" formatCode="#,##0,,_);\(#,##0,,\);&quot; - &quot;;@_)"/>
            </x14:dxf>
          </x14:cfRule>
          <xm:sqref>H53</xm:sqref>
        </x14:conditionalFormatting>
        <x14:conditionalFormatting xmlns:xm="http://schemas.microsoft.com/office/excel/2006/main">
          <x14:cfRule type="expression" priority="572" stopIfTrue="1" id="{578B3564-B4C3-436D-936B-D34EBC24C1E9}">
            <xm:f>Report_Est_PL!$B$3="M USD"</xm:f>
            <x14:dxf>
              <numFmt numFmtId="183" formatCode="#,##0,,_);\(#,##0,,\);&quot; - &quot;;@_)"/>
            </x14:dxf>
          </x14:cfRule>
          <xm:sqref>I53</xm:sqref>
        </x14:conditionalFormatting>
        <x14:conditionalFormatting xmlns:xm="http://schemas.microsoft.com/office/excel/2006/main">
          <x14:cfRule type="expression" priority="571" stopIfTrue="1" id="{741A5CE7-CD39-438F-BC83-06D54B5F71C0}">
            <xm:f>Report_Est_PL!$B$3="M USD"</xm:f>
            <x14:dxf>
              <numFmt numFmtId="183" formatCode="#,##0,,_);\(#,##0,,\);&quot; - &quot;;@_)"/>
            </x14:dxf>
          </x14:cfRule>
          <xm:sqref>J53</xm:sqref>
        </x14:conditionalFormatting>
        <x14:conditionalFormatting xmlns:xm="http://schemas.microsoft.com/office/excel/2006/main">
          <x14:cfRule type="expression" priority="570" stopIfTrue="1" id="{689D1788-205A-4ABA-8BCE-3D6A5818A411}">
            <xm:f>Report_Est_PL!$B$3="M USD"</xm:f>
            <x14:dxf>
              <numFmt numFmtId="183" formatCode="#,##0,,_);\(#,##0,,\);&quot; - &quot;;@_)"/>
            </x14:dxf>
          </x14:cfRule>
          <xm:sqref>K53</xm:sqref>
        </x14:conditionalFormatting>
        <x14:conditionalFormatting xmlns:xm="http://schemas.microsoft.com/office/excel/2006/main">
          <x14:cfRule type="expression" priority="569" stopIfTrue="1" id="{70A76727-2BD3-465F-AD2A-38D2E076ABEB}">
            <xm:f>Report_Est_PL!$B$3="M USD"</xm:f>
            <x14:dxf>
              <numFmt numFmtId="183" formatCode="#,##0,,_);\(#,##0,,\);&quot; - &quot;;@_)"/>
            </x14:dxf>
          </x14:cfRule>
          <xm:sqref>L53</xm:sqref>
        </x14:conditionalFormatting>
        <x14:conditionalFormatting xmlns:xm="http://schemas.microsoft.com/office/excel/2006/main">
          <x14:cfRule type="expression" priority="568" stopIfTrue="1" id="{78D07344-33A2-40CC-A3CE-EF05813A5FA5}">
            <xm:f>Report_Est_PL!$B$3="M USD"</xm:f>
            <x14:dxf>
              <numFmt numFmtId="183" formatCode="#,##0,,_);\(#,##0,,\);&quot; - &quot;;@_)"/>
            </x14:dxf>
          </x14:cfRule>
          <xm:sqref>M53</xm:sqref>
        </x14:conditionalFormatting>
        <x14:conditionalFormatting xmlns:xm="http://schemas.microsoft.com/office/excel/2006/main">
          <x14:cfRule type="expression" priority="567" stopIfTrue="1" id="{80F8CF85-A664-40DB-B924-DCCE4843F3D5}">
            <xm:f>Report_Est_PL!$B$3="M USD"</xm:f>
            <x14:dxf>
              <numFmt numFmtId="183" formatCode="#,##0,,_);\(#,##0,,\);&quot; - &quot;;@_)"/>
            </x14:dxf>
          </x14:cfRule>
          <xm:sqref>A54</xm:sqref>
        </x14:conditionalFormatting>
        <x14:conditionalFormatting xmlns:xm="http://schemas.microsoft.com/office/excel/2006/main">
          <x14:cfRule type="expression" priority="566" stopIfTrue="1" id="{C4947BAE-1866-4B06-B6D0-B88D7D0935B4}">
            <xm:f>Report_Est_PL!$B$3="M USD"</xm:f>
            <x14:dxf>
              <numFmt numFmtId="183" formatCode="#,##0,,_);\(#,##0,,\);&quot; - &quot;;@_)"/>
            </x14:dxf>
          </x14:cfRule>
          <xm:sqref>B54</xm:sqref>
        </x14:conditionalFormatting>
        <x14:conditionalFormatting xmlns:xm="http://schemas.microsoft.com/office/excel/2006/main">
          <x14:cfRule type="expression" priority="565" stopIfTrue="1" id="{BE34CCB2-DA24-4EB5-9E60-E148E2C53848}">
            <xm:f>Report_Est_PL!$B$3="M USD"</xm:f>
            <x14:dxf>
              <numFmt numFmtId="183" formatCode="#,##0,,_);\(#,##0,,\);&quot; - &quot;;@_)"/>
            </x14:dxf>
          </x14:cfRule>
          <xm:sqref>C54</xm:sqref>
        </x14:conditionalFormatting>
        <x14:conditionalFormatting xmlns:xm="http://schemas.microsoft.com/office/excel/2006/main">
          <x14:cfRule type="expression" priority="564" stopIfTrue="1" id="{ADFE57C6-F341-4F1C-8E04-92F879B04BFB}">
            <xm:f>Report_Est_PL!$B$3="M USD"</xm:f>
            <x14:dxf>
              <numFmt numFmtId="183" formatCode="#,##0,,_);\(#,##0,,\);&quot; - &quot;;@_)"/>
            </x14:dxf>
          </x14:cfRule>
          <xm:sqref>D54</xm:sqref>
        </x14:conditionalFormatting>
        <x14:conditionalFormatting xmlns:xm="http://schemas.microsoft.com/office/excel/2006/main">
          <x14:cfRule type="expression" priority="563" stopIfTrue="1" id="{43162F1D-818E-4464-808C-BF5C6386721A}">
            <xm:f>Report_Est_PL!$B$3="M USD"</xm:f>
            <x14:dxf>
              <numFmt numFmtId="183" formatCode="#,##0,,_);\(#,##0,,\);&quot; - &quot;;@_)"/>
            </x14:dxf>
          </x14:cfRule>
          <xm:sqref>E54</xm:sqref>
        </x14:conditionalFormatting>
        <x14:conditionalFormatting xmlns:xm="http://schemas.microsoft.com/office/excel/2006/main">
          <x14:cfRule type="expression" priority="562" stopIfTrue="1" id="{B8C54EEB-775D-423F-9CF5-B511C00CD53A}">
            <xm:f>Report_Est_PL!$B$3="M USD"</xm:f>
            <x14:dxf>
              <numFmt numFmtId="183" formatCode="#,##0,,_);\(#,##0,,\);&quot; - &quot;;@_)"/>
            </x14:dxf>
          </x14:cfRule>
          <xm:sqref>A55</xm:sqref>
        </x14:conditionalFormatting>
        <x14:conditionalFormatting xmlns:xm="http://schemas.microsoft.com/office/excel/2006/main">
          <x14:cfRule type="expression" priority="561" stopIfTrue="1" id="{567196D2-8C79-4078-AE39-602455064604}">
            <xm:f>Report_Est_PL!$B$3="M USD"</xm:f>
            <x14:dxf>
              <numFmt numFmtId="183" formatCode="#,##0,,_);\(#,##0,,\);&quot; - &quot;;@_)"/>
            </x14:dxf>
          </x14:cfRule>
          <xm:sqref>B55</xm:sqref>
        </x14:conditionalFormatting>
        <x14:conditionalFormatting xmlns:xm="http://schemas.microsoft.com/office/excel/2006/main">
          <x14:cfRule type="expression" priority="560" stopIfTrue="1" id="{177057C8-3F77-460F-88EF-212429334D25}">
            <xm:f>Report_Est_PL!$B$3="M USD"</xm:f>
            <x14:dxf>
              <numFmt numFmtId="183" formatCode="#,##0,,_);\(#,##0,,\);&quot; - &quot;;@_)"/>
            </x14:dxf>
          </x14:cfRule>
          <xm:sqref>C55</xm:sqref>
        </x14:conditionalFormatting>
        <x14:conditionalFormatting xmlns:xm="http://schemas.microsoft.com/office/excel/2006/main">
          <x14:cfRule type="expression" priority="559" stopIfTrue="1" id="{AC3C3AC1-C5D0-4315-85EA-3FF33BFC3805}">
            <xm:f>Report_Est_PL!$B$3="M USD"</xm:f>
            <x14:dxf>
              <numFmt numFmtId="183" formatCode="#,##0,,_);\(#,##0,,\);&quot; - &quot;;@_)"/>
            </x14:dxf>
          </x14:cfRule>
          <xm:sqref>D55</xm:sqref>
        </x14:conditionalFormatting>
        <x14:conditionalFormatting xmlns:xm="http://schemas.microsoft.com/office/excel/2006/main">
          <x14:cfRule type="expression" priority="558" stopIfTrue="1" id="{3CA071FD-2BBE-42A5-B567-57D33AD6083F}">
            <xm:f>Report_Est_PL!$B$3="M USD"</xm:f>
            <x14:dxf>
              <numFmt numFmtId="183" formatCode="#,##0,,_);\(#,##0,,\);&quot; - &quot;;@_)"/>
            </x14:dxf>
          </x14:cfRule>
          <xm:sqref>E55</xm:sqref>
        </x14:conditionalFormatting>
        <x14:conditionalFormatting xmlns:xm="http://schemas.microsoft.com/office/excel/2006/main">
          <x14:cfRule type="expression" priority="557" stopIfTrue="1" id="{44C95018-06A8-40FD-8B38-031C200F8770}">
            <xm:f>Report_Est_PL!$B$3="M USD"</xm:f>
            <x14:dxf>
              <numFmt numFmtId="183" formatCode="#,##0,,_);\(#,##0,,\);&quot; - &quot;;@_)"/>
            </x14:dxf>
          </x14:cfRule>
          <xm:sqref>F55</xm:sqref>
        </x14:conditionalFormatting>
        <x14:conditionalFormatting xmlns:xm="http://schemas.microsoft.com/office/excel/2006/main">
          <x14:cfRule type="expression" priority="556" stopIfTrue="1" id="{AA1056FA-B74C-41B6-8ADB-1C4BCC6DA024}">
            <xm:f>Report_Est_PL!$B$3="M USD"</xm:f>
            <x14:dxf>
              <numFmt numFmtId="183" formatCode="#,##0,,_);\(#,##0,,\);&quot; - &quot;;@_)"/>
            </x14:dxf>
          </x14:cfRule>
          <xm:sqref>G55</xm:sqref>
        </x14:conditionalFormatting>
        <x14:conditionalFormatting xmlns:xm="http://schemas.microsoft.com/office/excel/2006/main">
          <x14:cfRule type="expression" priority="555" stopIfTrue="1" id="{5C713450-12B9-4CC5-A3AC-042E03EEAA51}">
            <xm:f>Report_Est_PL!$B$3="M USD"</xm:f>
            <x14:dxf>
              <numFmt numFmtId="183" formatCode="#,##0,,_);\(#,##0,,\);&quot; - &quot;;@_)"/>
            </x14:dxf>
          </x14:cfRule>
          <xm:sqref>H55</xm:sqref>
        </x14:conditionalFormatting>
        <x14:conditionalFormatting xmlns:xm="http://schemas.microsoft.com/office/excel/2006/main">
          <x14:cfRule type="expression" priority="554" stopIfTrue="1" id="{7C8ACB16-47E8-45DA-8C3F-0AD98B350565}">
            <xm:f>Report_Est_PL!$B$3="M USD"</xm:f>
            <x14:dxf>
              <numFmt numFmtId="183" formatCode="#,##0,,_);\(#,##0,,\);&quot; - &quot;;@_)"/>
            </x14:dxf>
          </x14:cfRule>
          <xm:sqref>I55</xm:sqref>
        </x14:conditionalFormatting>
        <x14:conditionalFormatting xmlns:xm="http://schemas.microsoft.com/office/excel/2006/main">
          <x14:cfRule type="expression" priority="553" stopIfTrue="1" id="{5B57CCB9-6A8E-4D26-9009-E3C45AF1D2A2}">
            <xm:f>Report_Est_PL!$B$3="M USD"</xm:f>
            <x14:dxf>
              <numFmt numFmtId="183" formatCode="#,##0,,_);\(#,##0,,\);&quot; - &quot;;@_)"/>
            </x14:dxf>
          </x14:cfRule>
          <xm:sqref>J55</xm:sqref>
        </x14:conditionalFormatting>
        <x14:conditionalFormatting xmlns:xm="http://schemas.microsoft.com/office/excel/2006/main">
          <x14:cfRule type="expression" priority="552" stopIfTrue="1" id="{6EB2720C-B7AA-426C-A7F4-2504CDC491C2}">
            <xm:f>Report_Est_PL!$B$3="M USD"</xm:f>
            <x14:dxf>
              <numFmt numFmtId="183" formatCode="#,##0,,_);\(#,##0,,\);&quot; - &quot;;@_)"/>
            </x14:dxf>
          </x14:cfRule>
          <xm:sqref>K55</xm:sqref>
        </x14:conditionalFormatting>
        <x14:conditionalFormatting xmlns:xm="http://schemas.microsoft.com/office/excel/2006/main">
          <x14:cfRule type="expression" priority="551" stopIfTrue="1" id="{74581297-3DD3-450A-B2F4-FF24A636D226}">
            <xm:f>Report_Est_PL!$B$3="M USD"</xm:f>
            <x14:dxf>
              <numFmt numFmtId="183" formatCode="#,##0,,_);\(#,##0,,\);&quot; - &quot;;@_)"/>
            </x14:dxf>
          </x14:cfRule>
          <xm:sqref>L55</xm:sqref>
        </x14:conditionalFormatting>
        <x14:conditionalFormatting xmlns:xm="http://schemas.microsoft.com/office/excel/2006/main">
          <x14:cfRule type="expression" priority="550" stopIfTrue="1" id="{FE7419C6-5074-4911-97AC-27E1C4FC5EFC}">
            <xm:f>Report_Est_PL!$B$3="M USD"</xm:f>
            <x14:dxf>
              <numFmt numFmtId="183" formatCode="#,##0,,_);\(#,##0,,\);&quot; - &quot;;@_)"/>
            </x14:dxf>
          </x14:cfRule>
          <xm:sqref>M55</xm:sqref>
        </x14:conditionalFormatting>
        <x14:conditionalFormatting xmlns:xm="http://schemas.microsoft.com/office/excel/2006/main">
          <x14:cfRule type="expression" priority="549" stopIfTrue="1" id="{C4E6CC08-E195-48F5-BCB6-930A38AD72D0}">
            <xm:f>Report_Est_PL!$B$3="M USD"</xm:f>
            <x14:dxf>
              <numFmt numFmtId="183" formatCode="#,##0,,_);\(#,##0,,\);&quot; - &quot;;@_)"/>
            </x14:dxf>
          </x14:cfRule>
          <xm:sqref>A56</xm:sqref>
        </x14:conditionalFormatting>
        <x14:conditionalFormatting xmlns:xm="http://schemas.microsoft.com/office/excel/2006/main">
          <x14:cfRule type="expression" priority="548" stopIfTrue="1" id="{6DD5FB9A-559E-49D6-9E40-11268472FC48}">
            <xm:f>Report_Est_PL!$B$3="M USD"</xm:f>
            <x14:dxf>
              <numFmt numFmtId="183" formatCode="#,##0,,_);\(#,##0,,\);&quot; - &quot;;@_)"/>
            </x14:dxf>
          </x14:cfRule>
          <xm:sqref>B56</xm:sqref>
        </x14:conditionalFormatting>
        <x14:conditionalFormatting xmlns:xm="http://schemas.microsoft.com/office/excel/2006/main">
          <x14:cfRule type="expression" priority="547" stopIfTrue="1" id="{1BC3CC09-4100-4E5E-92D5-A1F3C0985BDE}">
            <xm:f>Report_Est_PL!$B$3="M USD"</xm:f>
            <x14:dxf>
              <numFmt numFmtId="183" formatCode="#,##0,,_);\(#,##0,,\);&quot; - &quot;;@_)"/>
            </x14:dxf>
          </x14:cfRule>
          <xm:sqref>C56</xm:sqref>
        </x14:conditionalFormatting>
        <x14:conditionalFormatting xmlns:xm="http://schemas.microsoft.com/office/excel/2006/main">
          <x14:cfRule type="expression" priority="546" stopIfTrue="1" id="{D5F4C1CD-C05A-4E8D-9933-03CBE1BBD7A4}">
            <xm:f>Report_Est_PL!$B$3="M USD"</xm:f>
            <x14:dxf>
              <numFmt numFmtId="183" formatCode="#,##0,,_);\(#,##0,,\);&quot; - &quot;;@_)"/>
            </x14:dxf>
          </x14:cfRule>
          <xm:sqref>D56</xm:sqref>
        </x14:conditionalFormatting>
        <x14:conditionalFormatting xmlns:xm="http://schemas.microsoft.com/office/excel/2006/main">
          <x14:cfRule type="expression" priority="545" stopIfTrue="1" id="{435E177E-24C6-4D18-B2F9-64DCF391A26A}">
            <xm:f>Report_Est_PL!$B$3="M USD"</xm:f>
            <x14:dxf>
              <numFmt numFmtId="183" formatCode="#,##0,,_);\(#,##0,,\);&quot; - &quot;;@_)"/>
            </x14:dxf>
          </x14:cfRule>
          <xm:sqref>E56</xm:sqref>
        </x14:conditionalFormatting>
        <x14:conditionalFormatting xmlns:xm="http://schemas.microsoft.com/office/excel/2006/main">
          <x14:cfRule type="expression" priority="544" stopIfTrue="1" id="{0EC460A4-488B-4072-9F04-85C8388D9045}">
            <xm:f>Report_Est_PL!$B$3="M USD"</xm:f>
            <x14:dxf>
              <numFmt numFmtId="183" formatCode="#,##0,,_);\(#,##0,,\);&quot; - &quot;;@_)"/>
            </x14:dxf>
          </x14:cfRule>
          <xm:sqref>A57</xm:sqref>
        </x14:conditionalFormatting>
        <x14:conditionalFormatting xmlns:xm="http://schemas.microsoft.com/office/excel/2006/main">
          <x14:cfRule type="expression" priority="543" stopIfTrue="1" id="{3B76AD25-BDAB-4B09-9431-2ADFF1ACBEDB}">
            <xm:f>Report_Est_PL!$B$3="M USD"</xm:f>
            <x14:dxf>
              <numFmt numFmtId="183" formatCode="#,##0,,_);\(#,##0,,\);&quot; - &quot;;@_)"/>
            </x14:dxf>
          </x14:cfRule>
          <xm:sqref>B57</xm:sqref>
        </x14:conditionalFormatting>
        <x14:conditionalFormatting xmlns:xm="http://schemas.microsoft.com/office/excel/2006/main">
          <x14:cfRule type="expression" priority="542" stopIfTrue="1" id="{541B8479-7CA5-499D-8CF2-95B67925846E}">
            <xm:f>Report_Est_PL!$B$3="M USD"</xm:f>
            <x14:dxf>
              <numFmt numFmtId="183" formatCode="#,##0,,_);\(#,##0,,\);&quot; - &quot;;@_)"/>
            </x14:dxf>
          </x14:cfRule>
          <xm:sqref>C57</xm:sqref>
        </x14:conditionalFormatting>
        <x14:conditionalFormatting xmlns:xm="http://schemas.microsoft.com/office/excel/2006/main">
          <x14:cfRule type="expression" priority="541" stopIfTrue="1" id="{3A06DE74-2E77-4F91-B3DA-DC773B254A57}">
            <xm:f>Report_Est_PL!$B$3="M USD"</xm:f>
            <x14:dxf>
              <numFmt numFmtId="183" formatCode="#,##0,,_);\(#,##0,,\);&quot; - &quot;;@_)"/>
            </x14:dxf>
          </x14:cfRule>
          <xm:sqref>D57</xm:sqref>
        </x14:conditionalFormatting>
        <x14:conditionalFormatting xmlns:xm="http://schemas.microsoft.com/office/excel/2006/main">
          <x14:cfRule type="expression" priority="540" stopIfTrue="1" id="{9581115E-2CAB-4753-AE19-76B08A64072E}">
            <xm:f>Report_Est_PL!$B$3="M USD"</xm:f>
            <x14:dxf>
              <numFmt numFmtId="183" formatCode="#,##0,,_);\(#,##0,,\);&quot; - &quot;;@_)"/>
            </x14:dxf>
          </x14:cfRule>
          <xm:sqref>E57</xm:sqref>
        </x14:conditionalFormatting>
        <x14:conditionalFormatting xmlns:xm="http://schemas.microsoft.com/office/excel/2006/main">
          <x14:cfRule type="expression" priority="539" stopIfTrue="1" id="{CD3B3F55-757F-435E-80D7-91BC740C5B2A}">
            <xm:f>Report_Est_PL!$B$3="M USD"</xm:f>
            <x14:dxf>
              <numFmt numFmtId="183" formatCode="#,##0,,_);\(#,##0,,\);&quot; - &quot;;@_)"/>
            </x14:dxf>
          </x14:cfRule>
          <xm:sqref>F57</xm:sqref>
        </x14:conditionalFormatting>
        <x14:conditionalFormatting xmlns:xm="http://schemas.microsoft.com/office/excel/2006/main">
          <x14:cfRule type="expression" priority="538" stopIfTrue="1" id="{AB0FBCB2-47FC-4075-83F5-DC17FCAAAC91}">
            <xm:f>Report_Est_PL!$B$3="M USD"</xm:f>
            <x14:dxf>
              <numFmt numFmtId="183" formatCode="#,##0,,_);\(#,##0,,\);&quot; - &quot;;@_)"/>
            </x14:dxf>
          </x14:cfRule>
          <xm:sqref>G57</xm:sqref>
        </x14:conditionalFormatting>
        <x14:conditionalFormatting xmlns:xm="http://schemas.microsoft.com/office/excel/2006/main">
          <x14:cfRule type="expression" priority="537" stopIfTrue="1" id="{69B29FEB-1728-441E-826B-6966EF898982}">
            <xm:f>Report_Est_PL!$B$3="M USD"</xm:f>
            <x14:dxf>
              <numFmt numFmtId="183" formatCode="#,##0,,_);\(#,##0,,\);&quot; - &quot;;@_)"/>
            </x14:dxf>
          </x14:cfRule>
          <xm:sqref>H57</xm:sqref>
        </x14:conditionalFormatting>
        <x14:conditionalFormatting xmlns:xm="http://schemas.microsoft.com/office/excel/2006/main">
          <x14:cfRule type="expression" priority="536" stopIfTrue="1" id="{487E3CAF-73A2-43C6-9B38-2D697AA6F0F8}">
            <xm:f>Report_Est_PL!$B$3="M USD"</xm:f>
            <x14:dxf>
              <numFmt numFmtId="183" formatCode="#,##0,,_);\(#,##0,,\);&quot; - &quot;;@_)"/>
            </x14:dxf>
          </x14:cfRule>
          <xm:sqref>I57</xm:sqref>
        </x14:conditionalFormatting>
        <x14:conditionalFormatting xmlns:xm="http://schemas.microsoft.com/office/excel/2006/main">
          <x14:cfRule type="expression" priority="535" stopIfTrue="1" id="{A44F99AA-CB11-4032-BBAF-AF2F493E0955}">
            <xm:f>Report_Est_PL!$B$3="M USD"</xm:f>
            <x14:dxf>
              <numFmt numFmtId="183" formatCode="#,##0,,_);\(#,##0,,\);&quot; - &quot;;@_)"/>
            </x14:dxf>
          </x14:cfRule>
          <xm:sqref>J57</xm:sqref>
        </x14:conditionalFormatting>
        <x14:conditionalFormatting xmlns:xm="http://schemas.microsoft.com/office/excel/2006/main">
          <x14:cfRule type="expression" priority="534" stopIfTrue="1" id="{AF7ADEA7-B139-4EF1-8028-217728E1963A}">
            <xm:f>Report_Est_PL!$B$3="M USD"</xm:f>
            <x14:dxf>
              <numFmt numFmtId="183" formatCode="#,##0,,_);\(#,##0,,\);&quot; - &quot;;@_)"/>
            </x14:dxf>
          </x14:cfRule>
          <xm:sqref>K57</xm:sqref>
        </x14:conditionalFormatting>
        <x14:conditionalFormatting xmlns:xm="http://schemas.microsoft.com/office/excel/2006/main">
          <x14:cfRule type="expression" priority="533" stopIfTrue="1" id="{F04403A9-8A9E-486D-B372-09EDA676EA63}">
            <xm:f>Report_Est_PL!$B$3="M USD"</xm:f>
            <x14:dxf>
              <numFmt numFmtId="183" formatCode="#,##0,,_);\(#,##0,,\);&quot; - &quot;;@_)"/>
            </x14:dxf>
          </x14:cfRule>
          <xm:sqref>L57</xm:sqref>
        </x14:conditionalFormatting>
        <x14:conditionalFormatting xmlns:xm="http://schemas.microsoft.com/office/excel/2006/main">
          <x14:cfRule type="expression" priority="532" stopIfTrue="1" id="{5E1C0490-DFEE-40FF-9DF2-7940FE4F569A}">
            <xm:f>Report_Est_PL!$B$3="M USD"</xm:f>
            <x14:dxf>
              <numFmt numFmtId="183" formatCode="#,##0,,_);\(#,##0,,\);&quot; - &quot;;@_)"/>
            </x14:dxf>
          </x14:cfRule>
          <xm:sqref>M57</xm:sqref>
        </x14:conditionalFormatting>
        <x14:conditionalFormatting xmlns:xm="http://schemas.microsoft.com/office/excel/2006/main">
          <x14:cfRule type="expression" priority="531" stopIfTrue="1" id="{B3799BB6-9537-4DCA-BAB1-679E707A6D6F}">
            <xm:f>Report_Est_PL!$B$3="M USD"</xm:f>
            <x14:dxf>
              <numFmt numFmtId="183" formatCode="#,##0,,_);\(#,##0,,\);&quot; - &quot;;@_)"/>
            </x14:dxf>
          </x14:cfRule>
          <xm:sqref>A59</xm:sqref>
        </x14:conditionalFormatting>
        <x14:conditionalFormatting xmlns:xm="http://schemas.microsoft.com/office/excel/2006/main">
          <x14:cfRule type="expression" priority="530" stopIfTrue="1" id="{81623201-C563-448C-83B1-EB2298806EAD}">
            <xm:f>Report_Est_PL!$B$3="M USD"</xm:f>
            <x14:dxf>
              <numFmt numFmtId="183" formatCode="#,##0,,_);\(#,##0,,\);&quot; - &quot;;@_)"/>
            </x14:dxf>
          </x14:cfRule>
          <xm:sqref>B59</xm:sqref>
        </x14:conditionalFormatting>
        <x14:conditionalFormatting xmlns:xm="http://schemas.microsoft.com/office/excel/2006/main">
          <x14:cfRule type="expression" priority="529" stopIfTrue="1" id="{3D1BE05F-61D3-4CE3-8FFB-00DA658EDE2D}">
            <xm:f>Report_Est_PL!$B$3="M USD"</xm:f>
            <x14:dxf>
              <numFmt numFmtId="183" formatCode="#,##0,,_);\(#,##0,,\);&quot; - &quot;;@_)"/>
            </x14:dxf>
          </x14:cfRule>
          <xm:sqref>C59</xm:sqref>
        </x14:conditionalFormatting>
        <x14:conditionalFormatting xmlns:xm="http://schemas.microsoft.com/office/excel/2006/main">
          <x14:cfRule type="expression" priority="528" stopIfTrue="1" id="{82067ECF-167B-42F0-B5D8-4F04931ECC88}">
            <xm:f>Report_Est_PL!$B$3="M USD"</xm:f>
            <x14:dxf>
              <numFmt numFmtId="183" formatCode="#,##0,,_);\(#,##0,,\);&quot; - &quot;;@_)"/>
            </x14:dxf>
          </x14:cfRule>
          <xm:sqref>D59</xm:sqref>
        </x14:conditionalFormatting>
        <x14:conditionalFormatting xmlns:xm="http://schemas.microsoft.com/office/excel/2006/main">
          <x14:cfRule type="expression" priority="527" stopIfTrue="1" id="{60DCC670-F580-480C-BE40-30F98D46E539}">
            <xm:f>Report_Est_PL!$B$3="M USD"</xm:f>
            <x14:dxf>
              <numFmt numFmtId="183" formatCode="#,##0,,_);\(#,##0,,\);&quot; - &quot;;@_)"/>
            </x14:dxf>
          </x14:cfRule>
          <xm:sqref>E59</xm:sqref>
        </x14:conditionalFormatting>
        <x14:conditionalFormatting xmlns:xm="http://schemas.microsoft.com/office/excel/2006/main">
          <x14:cfRule type="expression" priority="526" stopIfTrue="1" id="{68075703-345C-4F20-9675-8E87984F3DF6}">
            <xm:f>Report_Est_PL!$B$3="M USD"</xm:f>
            <x14:dxf>
              <numFmt numFmtId="183" formatCode="#,##0,,_);\(#,##0,,\);&quot; - &quot;;@_)"/>
            </x14:dxf>
          </x14:cfRule>
          <xm:sqref>F59</xm:sqref>
        </x14:conditionalFormatting>
        <x14:conditionalFormatting xmlns:xm="http://schemas.microsoft.com/office/excel/2006/main">
          <x14:cfRule type="expression" priority="525" stopIfTrue="1" id="{53F4074D-C29C-49B2-83EE-4FBDB13090F0}">
            <xm:f>Report_Est_PL!$B$3="M USD"</xm:f>
            <x14:dxf>
              <numFmt numFmtId="183" formatCode="#,##0,,_);\(#,##0,,\);&quot; - &quot;;@_)"/>
            </x14:dxf>
          </x14:cfRule>
          <xm:sqref>G59</xm:sqref>
        </x14:conditionalFormatting>
        <x14:conditionalFormatting xmlns:xm="http://schemas.microsoft.com/office/excel/2006/main">
          <x14:cfRule type="expression" priority="524" stopIfTrue="1" id="{F5057802-EE13-4554-A31E-29B43A2A6E94}">
            <xm:f>Report_Est_PL!$B$3="M USD"</xm:f>
            <x14:dxf>
              <numFmt numFmtId="183" formatCode="#,##0,,_);\(#,##0,,\);&quot; - &quot;;@_)"/>
            </x14:dxf>
          </x14:cfRule>
          <xm:sqref>H59</xm:sqref>
        </x14:conditionalFormatting>
        <x14:conditionalFormatting xmlns:xm="http://schemas.microsoft.com/office/excel/2006/main">
          <x14:cfRule type="expression" priority="523" stopIfTrue="1" id="{EF4AFFE5-98A0-49E8-9EE4-453C6E16ABF5}">
            <xm:f>Report_Est_PL!$B$3="M USD"</xm:f>
            <x14:dxf>
              <numFmt numFmtId="183" formatCode="#,##0,,_);\(#,##0,,\);&quot; - &quot;;@_)"/>
            </x14:dxf>
          </x14:cfRule>
          <xm:sqref>I59</xm:sqref>
        </x14:conditionalFormatting>
        <x14:conditionalFormatting xmlns:xm="http://schemas.microsoft.com/office/excel/2006/main">
          <x14:cfRule type="expression" priority="522" stopIfTrue="1" id="{745DFBA8-E729-41D9-904D-64F9038D8276}">
            <xm:f>Report_Est_PL!$B$3="M USD"</xm:f>
            <x14:dxf>
              <numFmt numFmtId="183" formatCode="#,##0,,_);\(#,##0,,\);&quot; - &quot;;@_)"/>
            </x14:dxf>
          </x14:cfRule>
          <xm:sqref>J59</xm:sqref>
        </x14:conditionalFormatting>
        <x14:conditionalFormatting xmlns:xm="http://schemas.microsoft.com/office/excel/2006/main">
          <x14:cfRule type="expression" priority="521" stopIfTrue="1" id="{91FC4788-F452-4798-8DF3-0476A3821F41}">
            <xm:f>Report_Est_PL!$B$3="M USD"</xm:f>
            <x14:dxf>
              <numFmt numFmtId="183" formatCode="#,##0,,_);\(#,##0,,\);&quot; - &quot;;@_)"/>
            </x14:dxf>
          </x14:cfRule>
          <xm:sqref>K59</xm:sqref>
        </x14:conditionalFormatting>
        <x14:conditionalFormatting xmlns:xm="http://schemas.microsoft.com/office/excel/2006/main">
          <x14:cfRule type="expression" priority="520" stopIfTrue="1" id="{8791C122-C555-48F3-AFCF-3274CB475C52}">
            <xm:f>Report_Est_PL!$B$3="M USD"</xm:f>
            <x14:dxf>
              <numFmt numFmtId="183" formatCode="#,##0,,_);\(#,##0,,\);&quot; - &quot;;@_)"/>
            </x14:dxf>
          </x14:cfRule>
          <xm:sqref>L59</xm:sqref>
        </x14:conditionalFormatting>
        <x14:conditionalFormatting xmlns:xm="http://schemas.microsoft.com/office/excel/2006/main">
          <x14:cfRule type="expression" priority="519" stopIfTrue="1" id="{87F6C254-9838-48CB-970D-0CB826305180}">
            <xm:f>Report_Est_PL!$B$3="M USD"</xm:f>
            <x14:dxf>
              <numFmt numFmtId="183" formatCode="#,##0,,_);\(#,##0,,\);&quot; - &quot;;@_)"/>
            </x14:dxf>
          </x14:cfRule>
          <xm:sqref>M59</xm:sqref>
        </x14:conditionalFormatting>
        <x14:conditionalFormatting xmlns:xm="http://schemas.microsoft.com/office/excel/2006/main">
          <x14:cfRule type="expression" priority="518" stopIfTrue="1" id="{2C450D6A-1E8C-4C20-B0D5-BCBFA0098E2B}">
            <xm:f>Report_Est_PL!$B$3="M USD"</xm:f>
            <x14:dxf>
              <numFmt numFmtId="183" formatCode="#,##0,,_);\(#,##0,,\);&quot; - &quot;;@_)"/>
            </x14:dxf>
          </x14:cfRule>
          <xm:sqref>F63</xm:sqref>
        </x14:conditionalFormatting>
        <x14:conditionalFormatting xmlns:xm="http://schemas.microsoft.com/office/excel/2006/main">
          <x14:cfRule type="expression" priority="517" stopIfTrue="1" id="{E00DADAA-7033-4A9F-B88F-1BB68EDBB813}">
            <xm:f>Report_Est_PL!$B$3="M USD"</xm:f>
            <x14:dxf>
              <numFmt numFmtId="183" formatCode="#,##0,,_);\(#,##0,,\);&quot; - &quot;;@_)"/>
            </x14:dxf>
          </x14:cfRule>
          <xm:sqref>G63</xm:sqref>
        </x14:conditionalFormatting>
        <x14:conditionalFormatting xmlns:xm="http://schemas.microsoft.com/office/excel/2006/main">
          <x14:cfRule type="expression" priority="516" stopIfTrue="1" id="{816504E9-7DED-40E6-A143-EC9B906CA97B}">
            <xm:f>Report_Est_PL!$B$3="M USD"</xm:f>
            <x14:dxf>
              <numFmt numFmtId="183" formatCode="#,##0,,_);\(#,##0,,\);&quot; - &quot;;@_)"/>
            </x14:dxf>
          </x14:cfRule>
          <xm:sqref>H63</xm:sqref>
        </x14:conditionalFormatting>
        <x14:conditionalFormatting xmlns:xm="http://schemas.microsoft.com/office/excel/2006/main">
          <x14:cfRule type="expression" priority="515" stopIfTrue="1" id="{10069754-5AB9-4BB9-B756-2BFAD169BCDE}">
            <xm:f>Report_Est_PL!$B$3="M USD"</xm:f>
            <x14:dxf>
              <numFmt numFmtId="183" formatCode="#,##0,,_);\(#,##0,,\);&quot; - &quot;;@_)"/>
            </x14:dxf>
          </x14:cfRule>
          <xm:sqref>I63</xm:sqref>
        </x14:conditionalFormatting>
        <x14:conditionalFormatting xmlns:xm="http://schemas.microsoft.com/office/excel/2006/main">
          <x14:cfRule type="expression" priority="514" stopIfTrue="1" id="{FA423F71-5A32-4B57-BB41-4D984C075213}">
            <xm:f>Report_Est_PL!$B$3="M USD"</xm:f>
            <x14:dxf>
              <numFmt numFmtId="183" formatCode="#,##0,,_);\(#,##0,,\);&quot; - &quot;;@_)"/>
            </x14:dxf>
          </x14:cfRule>
          <xm:sqref>J63</xm:sqref>
        </x14:conditionalFormatting>
        <x14:conditionalFormatting xmlns:xm="http://schemas.microsoft.com/office/excel/2006/main">
          <x14:cfRule type="expression" priority="513" stopIfTrue="1" id="{71C20A1C-B9D3-484E-8408-A7295154D6A6}">
            <xm:f>Report_Est_PL!$B$3="M USD"</xm:f>
            <x14:dxf>
              <numFmt numFmtId="183" formatCode="#,##0,,_);\(#,##0,,\);&quot; - &quot;;@_)"/>
            </x14:dxf>
          </x14:cfRule>
          <xm:sqref>K63</xm:sqref>
        </x14:conditionalFormatting>
        <x14:conditionalFormatting xmlns:xm="http://schemas.microsoft.com/office/excel/2006/main">
          <x14:cfRule type="expression" priority="512" stopIfTrue="1" id="{22D66185-784D-4B2C-83BE-A67801816F76}">
            <xm:f>Report_Est_PL!$B$3="M USD"</xm:f>
            <x14:dxf>
              <numFmt numFmtId="183" formatCode="#,##0,,_);\(#,##0,,\);&quot; - &quot;;@_)"/>
            </x14:dxf>
          </x14:cfRule>
          <xm:sqref>L63</xm:sqref>
        </x14:conditionalFormatting>
        <x14:conditionalFormatting xmlns:xm="http://schemas.microsoft.com/office/excel/2006/main">
          <x14:cfRule type="expression" priority="511" stopIfTrue="1" id="{4244BBFB-5607-4F69-8B57-8EC81FEC9908}">
            <xm:f>Report_Est_PL!$B$3="M USD"</xm:f>
            <x14:dxf>
              <numFmt numFmtId="183" formatCode="#,##0,,_);\(#,##0,,\);&quot; - &quot;;@_)"/>
            </x14:dxf>
          </x14:cfRule>
          <xm:sqref>M63</xm:sqref>
        </x14:conditionalFormatting>
        <x14:conditionalFormatting xmlns:xm="http://schemas.microsoft.com/office/excel/2006/main">
          <x14:cfRule type="expression" priority="510" stopIfTrue="1" id="{0BBBC70C-65AA-456D-AD1F-3535D8522226}">
            <xm:f>Report_Est_PL!$B$3="M USD"</xm:f>
            <x14:dxf>
              <numFmt numFmtId="183" formatCode="#,##0,,_);\(#,##0,,\);&quot; - &quot;;@_)"/>
            </x14:dxf>
          </x14:cfRule>
          <xm:sqref>N63</xm:sqref>
        </x14:conditionalFormatting>
        <x14:conditionalFormatting xmlns:xm="http://schemas.microsoft.com/office/excel/2006/main">
          <x14:cfRule type="expression" priority="509" stopIfTrue="1" id="{126C6C2D-EBBD-4971-AE83-A64689ACC567}">
            <xm:f>Report_Est_PL!$B$3="M USD"</xm:f>
            <x14:dxf>
              <numFmt numFmtId="183" formatCode="#,##0,,_);\(#,##0,,\);&quot; - &quot;;@_)"/>
            </x14:dxf>
          </x14:cfRule>
          <xm:sqref>O63</xm:sqref>
        </x14:conditionalFormatting>
        <x14:conditionalFormatting xmlns:xm="http://schemas.microsoft.com/office/excel/2006/main">
          <x14:cfRule type="expression" priority="508" stopIfTrue="1" id="{83D0F819-3263-4639-846E-BF45FAB8562A}">
            <xm:f>Report_Est_PL!$B$3="M USD"</xm:f>
            <x14:dxf>
              <numFmt numFmtId="183" formatCode="#,##0,,_);\(#,##0,,\);&quot; - &quot;;@_)"/>
            </x14:dxf>
          </x14:cfRule>
          <xm:sqref>A64</xm:sqref>
        </x14:conditionalFormatting>
        <x14:conditionalFormatting xmlns:xm="http://schemas.microsoft.com/office/excel/2006/main">
          <x14:cfRule type="expression" priority="507" stopIfTrue="1" id="{FEAFEFFC-AB68-4A8C-A98B-144B0CDEA25F}">
            <xm:f>Report_Est_PL!$B$3="M USD"</xm:f>
            <x14:dxf>
              <numFmt numFmtId="183" formatCode="#,##0,,_);\(#,##0,,\);&quot; - &quot;;@_)"/>
            </x14:dxf>
          </x14:cfRule>
          <xm:sqref>B64</xm:sqref>
        </x14:conditionalFormatting>
        <x14:conditionalFormatting xmlns:xm="http://schemas.microsoft.com/office/excel/2006/main">
          <x14:cfRule type="expression" priority="506" stopIfTrue="1" id="{7485DC5A-B653-4D64-BDEC-1AEC73F6B57A}">
            <xm:f>Report_Est_PL!$B$3="M USD"</xm:f>
            <x14:dxf>
              <numFmt numFmtId="183" formatCode="#,##0,,_);\(#,##0,,\);&quot; - &quot;;@_)"/>
            </x14:dxf>
          </x14:cfRule>
          <xm:sqref>C64</xm:sqref>
        </x14:conditionalFormatting>
        <x14:conditionalFormatting xmlns:xm="http://schemas.microsoft.com/office/excel/2006/main">
          <x14:cfRule type="expression" priority="505" stopIfTrue="1" id="{C0343728-21F2-4159-8566-A29F5303222B}">
            <xm:f>Report_Est_PL!$B$3="M USD"</xm:f>
            <x14:dxf>
              <numFmt numFmtId="183" formatCode="#,##0,,_);\(#,##0,,\);&quot; - &quot;;@_)"/>
            </x14:dxf>
          </x14:cfRule>
          <xm:sqref>D64</xm:sqref>
        </x14:conditionalFormatting>
        <x14:conditionalFormatting xmlns:xm="http://schemas.microsoft.com/office/excel/2006/main">
          <x14:cfRule type="expression" priority="504" stopIfTrue="1" id="{82BA749C-B434-4208-838C-B0AE6BC4D6BC}">
            <xm:f>Report_Est_PL!$B$3="M USD"</xm:f>
            <x14:dxf>
              <numFmt numFmtId="183" formatCode="#,##0,,_);\(#,##0,,\);&quot; - &quot;;@_)"/>
            </x14:dxf>
          </x14:cfRule>
          <xm:sqref>E64</xm:sqref>
        </x14:conditionalFormatting>
        <x14:conditionalFormatting xmlns:xm="http://schemas.microsoft.com/office/excel/2006/main">
          <x14:cfRule type="expression" priority="503" stopIfTrue="1" id="{AF73014D-D145-4E95-85B3-BB048FC7B236}">
            <xm:f>Report_Est_PL!$B$3="M USD"</xm:f>
            <x14:dxf>
              <numFmt numFmtId="183" formatCode="#,##0,,_);\(#,##0,,\);&quot; - &quot;;@_)"/>
            </x14:dxf>
          </x14:cfRule>
          <xm:sqref>F64</xm:sqref>
        </x14:conditionalFormatting>
        <x14:conditionalFormatting xmlns:xm="http://schemas.microsoft.com/office/excel/2006/main">
          <x14:cfRule type="expression" priority="502" stopIfTrue="1" id="{6E9094E3-760C-4A03-B27A-E99DAED0BCBC}">
            <xm:f>Report_Est_PL!$B$3="M USD"</xm:f>
            <x14:dxf>
              <numFmt numFmtId="183" formatCode="#,##0,,_);\(#,##0,,\);&quot; - &quot;;@_)"/>
            </x14:dxf>
          </x14:cfRule>
          <xm:sqref>G64</xm:sqref>
        </x14:conditionalFormatting>
        <x14:conditionalFormatting xmlns:xm="http://schemas.microsoft.com/office/excel/2006/main">
          <x14:cfRule type="expression" priority="501" stopIfTrue="1" id="{90541D5C-F73F-465F-B5CA-83CFD8AB35D9}">
            <xm:f>Report_Est_PL!$B$3="M USD"</xm:f>
            <x14:dxf>
              <numFmt numFmtId="183" formatCode="#,##0,,_);\(#,##0,,\);&quot; - &quot;;@_)"/>
            </x14:dxf>
          </x14:cfRule>
          <xm:sqref>H64</xm:sqref>
        </x14:conditionalFormatting>
        <x14:conditionalFormatting xmlns:xm="http://schemas.microsoft.com/office/excel/2006/main">
          <x14:cfRule type="expression" priority="500" stopIfTrue="1" id="{4502420B-51A9-430C-9CD1-A1C959E1E3C9}">
            <xm:f>Report_Est_PL!$B$3="M USD"</xm:f>
            <x14:dxf>
              <numFmt numFmtId="183" formatCode="#,##0,,_);\(#,##0,,\);&quot; - &quot;;@_)"/>
            </x14:dxf>
          </x14:cfRule>
          <xm:sqref>I64</xm:sqref>
        </x14:conditionalFormatting>
        <x14:conditionalFormatting xmlns:xm="http://schemas.microsoft.com/office/excel/2006/main">
          <x14:cfRule type="expression" priority="499" stopIfTrue="1" id="{30837C2D-AB45-4E03-83E8-4C91BB8F9194}">
            <xm:f>Report_Est_PL!$B$3="M USD"</xm:f>
            <x14:dxf>
              <numFmt numFmtId="183" formatCode="#,##0,,_);\(#,##0,,\);&quot; - &quot;;@_)"/>
            </x14:dxf>
          </x14:cfRule>
          <xm:sqref>J64</xm:sqref>
        </x14:conditionalFormatting>
        <x14:conditionalFormatting xmlns:xm="http://schemas.microsoft.com/office/excel/2006/main">
          <x14:cfRule type="expression" priority="498" stopIfTrue="1" id="{D01601E6-42AC-4AE7-A118-F0CB69BAC74A}">
            <xm:f>Report_Est_PL!$B$3="M USD"</xm:f>
            <x14:dxf>
              <numFmt numFmtId="183" formatCode="#,##0,,_);\(#,##0,,\);&quot; - &quot;;@_)"/>
            </x14:dxf>
          </x14:cfRule>
          <xm:sqref>K64</xm:sqref>
        </x14:conditionalFormatting>
        <x14:conditionalFormatting xmlns:xm="http://schemas.microsoft.com/office/excel/2006/main">
          <x14:cfRule type="expression" priority="497" stopIfTrue="1" id="{5A1B8CBD-3625-43E3-8890-552CD852925A}">
            <xm:f>Report_Est_PL!$B$3="M USD"</xm:f>
            <x14:dxf>
              <numFmt numFmtId="183" formatCode="#,##0,,_);\(#,##0,,\);&quot; - &quot;;@_)"/>
            </x14:dxf>
          </x14:cfRule>
          <xm:sqref>L64</xm:sqref>
        </x14:conditionalFormatting>
        <x14:conditionalFormatting xmlns:xm="http://schemas.microsoft.com/office/excel/2006/main">
          <x14:cfRule type="expression" priority="496" stopIfTrue="1" id="{8594AAAB-7349-4C7A-A268-539DD9AF72A3}">
            <xm:f>Report_Est_PL!$B$3="M USD"</xm:f>
            <x14:dxf>
              <numFmt numFmtId="183" formatCode="#,##0,,_);\(#,##0,,\);&quot; - &quot;;@_)"/>
            </x14:dxf>
          </x14:cfRule>
          <xm:sqref>M64</xm:sqref>
        </x14:conditionalFormatting>
        <x14:conditionalFormatting xmlns:xm="http://schemas.microsoft.com/office/excel/2006/main">
          <x14:cfRule type="expression" priority="495" stopIfTrue="1" id="{B1EA4962-5BCC-41F9-A8DD-64856A53E6C0}">
            <xm:f>Report_Est_PL!$B$3="M USD"</xm:f>
            <x14:dxf>
              <numFmt numFmtId="183" formatCode="#,##0,,_);\(#,##0,,\);&quot; - &quot;;@_)"/>
            </x14:dxf>
          </x14:cfRule>
          <xm:sqref>A66</xm:sqref>
        </x14:conditionalFormatting>
        <x14:conditionalFormatting xmlns:xm="http://schemas.microsoft.com/office/excel/2006/main">
          <x14:cfRule type="expression" priority="494" stopIfTrue="1" id="{9F3DDD44-3B1B-4CE0-8BC4-9739A294FA0F}">
            <xm:f>Report_Est_PL!$B$3="M USD"</xm:f>
            <x14:dxf>
              <numFmt numFmtId="183" formatCode="#,##0,,_);\(#,##0,,\);&quot; - &quot;;@_)"/>
            </x14:dxf>
          </x14:cfRule>
          <xm:sqref>B66</xm:sqref>
        </x14:conditionalFormatting>
        <x14:conditionalFormatting xmlns:xm="http://schemas.microsoft.com/office/excel/2006/main">
          <x14:cfRule type="expression" priority="493" stopIfTrue="1" id="{B18ED9A1-7607-4C1E-9346-139C444B6522}">
            <xm:f>Report_Est_PL!$B$3="M USD"</xm:f>
            <x14:dxf>
              <numFmt numFmtId="183" formatCode="#,##0,,_);\(#,##0,,\);&quot; - &quot;;@_)"/>
            </x14:dxf>
          </x14:cfRule>
          <xm:sqref>C66</xm:sqref>
        </x14:conditionalFormatting>
        <x14:conditionalFormatting xmlns:xm="http://schemas.microsoft.com/office/excel/2006/main">
          <x14:cfRule type="expression" priority="492" stopIfTrue="1" id="{9DC0589B-D48A-42EF-A255-B1F4C8533D64}">
            <xm:f>Report_Est_PL!$B$3="M USD"</xm:f>
            <x14:dxf>
              <numFmt numFmtId="183" formatCode="#,##0,,_);\(#,##0,,\);&quot; - &quot;;@_)"/>
            </x14:dxf>
          </x14:cfRule>
          <xm:sqref>D66</xm:sqref>
        </x14:conditionalFormatting>
        <x14:conditionalFormatting xmlns:xm="http://schemas.microsoft.com/office/excel/2006/main">
          <x14:cfRule type="expression" priority="491" stopIfTrue="1" id="{47A3F560-73FA-45FC-ABB7-3A2FF705567C}">
            <xm:f>Report_Est_PL!$B$3="M USD"</xm:f>
            <x14:dxf>
              <numFmt numFmtId="183" formatCode="#,##0,,_);\(#,##0,,\);&quot; - &quot;;@_)"/>
            </x14:dxf>
          </x14:cfRule>
          <xm:sqref>E66</xm:sqref>
        </x14:conditionalFormatting>
        <x14:conditionalFormatting xmlns:xm="http://schemas.microsoft.com/office/excel/2006/main">
          <x14:cfRule type="expression" priority="490" stopIfTrue="1" id="{75A5EE86-82C6-4D2C-972A-2A39425DECCD}">
            <xm:f>Report_Est_PL!$B$3="M USD"</xm:f>
            <x14:dxf>
              <numFmt numFmtId="183" formatCode="#,##0,,_);\(#,##0,,\);&quot; - &quot;;@_)"/>
            </x14:dxf>
          </x14:cfRule>
          <xm:sqref>F66</xm:sqref>
        </x14:conditionalFormatting>
        <x14:conditionalFormatting xmlns:xm="http://schemas.microsoft.com/office/excel/2006/main">
          <x14:cfRule type="expression" priority="489" stopIfTrue="1" id="{09A53BBC-8A10-4A93-B45E-188FF9270E48}">
            <xm:f>Report_Est_PL!$B$3="M USD"</xm:f>
            <x14:dxf>
              <numFmt numFmtId="183" formatCode="#,##0,,_);\(#,##0,,\);&quot; - &quot;;@_)"/>
            </x14:dxf>
          </x14:cfRule>
          <xm:sqref>G66</xm:sqref>
        </x14:conditionalFormatting>
        <x14:conditionalFormatting xmlns:xm="http://schemas.microsoft.com/office/excel/2006/main">
          <x14:cfRule type="expression" priority="488" stopIfTrue="1" id="{683252F0-8F4B-4898-8E67-472E15216FD5}">
            <xm:f>Report_Est_PL!$B$3="M USD"</xm:f>
            <x14:dxf>
              <numFmt numFmtId="183" formatCode="#,##0,,_);\(#,##0,,\);&quot; - &quot;;@_)"/>
            </x14:dxf>
          </x14:cfRule>
          <xm:sqref>H66</xm:sqref>
        </x14:conditionalFormatting>
        <x14:conditionalFormatting xmlns:xm="http://schemas.microsoft.com/office/excel/2006/main">
          <x14:cfRule type="expression" priority="487" stopIfTrue="1" id="{9DCE55D2-A42F-4305-B95E-22152EFE172B}">
            <xm:f>Report_Est_PL!$B$3="M USD"</xm:f>
            <x14:dxf>
              <numFmt numFmtId="183" formatCode="#,##0,,_);\(#,##0,,\);&quot; - &quot;;@_)"/>
            </x14:dxf>
          </x14:cfRule>
          <xm:sqref>I66</xm:sqref>
        </x14:conditionalFormatting>
        <x14:conditionalFormatting xmlns:xm="http://schemas.microsoft.com/office/excel/2006/main">
          <x14:cfRule type="expression" priority="486" stopIfTrue="1" id="{41AA11E0-D0F1-46F8-8C16-88F6A9AC9A87}">
            <xm:f>Report_Est_PL!$B$3="M USD"</xm:f>
            <x14:dxf>
              <numFmt numFmtId="183" formatCode="#,##0,,_);\(#,##0,,\);&quot; - &quot;;@_)"/>
            </x14:dxf>
          </x14:cfRule>
          <xm:sqref>J66</xm:sqref>
        </x14:conditionalFormatting>
        <x14:conditionalFormatting xmlns:xm="http://schemas.microsoft.com/office/excel/2006/main">
          <x14:cfRule type="expression" priority="485" stopIfTrue="1" id="{17E6B9DD-F1A2-4BE2-8308-1C1B6C966B52}">
            <xm:f>Report_Est_PL!$B$3="M USD"</xm:f>
            <x14:dxf>
              <numFmt numFmtId="183" formatCode="#,##0,,_);\(#,##0,,\);&quot; - &quot;;@_)"/>
            </x14:dxf>
          </x14:cfRule>
          <xm:sqref>K66</xm:sqref>
        </x14:conditionalFormatting>
        <x14:conditionalFormatting xmlns:xm="http://schemas.microsoft.com/office/excel/2006/main">
          <x14:cfRule type="expression" priority="484" stopIfTrue="1" id="{37677912-2B02-4E1A-B383-C38895E8C4DA}">
            <xm:f>Report_Est_PL!$B$3="M USD"</xm:f>
            <x14:dxf>
              <numFmt numFmtId="183" formatCode="#,##0,,_);\(#,##0,,\);&quot; - &quot;;@_)"/>
            </x14:dxf>
          </x14:cfRule>
          <xm:sqref>L66</xm:sqref>
        </x14:conditionalFormatting>
        <x14:conditionalFormatting xmlns:xm="http://schemas.microsoft.com/office/excel/2006/main">
          <x14:cfRule type="expression" priority="483" stopIfTrue="1" id="{6CAA3E49-E8E0-4598-98A9-E4C42ED925CE}">
            <xm:f>Report_Est_PL!$B$3="M USD"</xm:f>
            <x14:dxf>
              <numFmt numFmtId="183" formatCode="#,##0,,_);\(#,##0,,\);&quot; - &quot;;@_)"/>
            </x14:dxf>
          </x14:cfRule>
          <xm:sqref>M66</xm:sqref>
        </x14:conditionalFormatting>
        <x14:conditionalFormatting xmlns:xm="http://schemas.microsoft.com/office/excel/2006/main">
          <x14:cfRule type="expression" priority="482" stopIfTrue="1" id="{5225546D-6B6B-457C-8FF6-64018D3989CF}">
            <xm:f>Report_Est_PL!$B$3="M USD"</xm:f>
            <x14:dxf>
              <numFmt numFmtId="183" formatCode="#,##0,,_);\(#,##0,,\);&quot; - &quot;;@_)"/>
            </x14:dxf>
          </x14:cfRule>
          <xm:sqref>A70</xm:sqref>
        </x14:conditionalFormatting>
        <x14:conditionalFormatting xmlns:xm="http://schemas.microsoft.com/office/excel/2006/main">
          <x14:cfRule type="expression" priority="481" stopIfTrue="1" id="{9A200C91-09CD-4A5A-BBF1-DC1E57ADDB09}">
            <xm:f>Report_Est_PL!$B$3="M USD"</xm:f>
            <x14:dxf>
              <numFmt numFmtId="183" formatCode="#,##0,,_);\(#,##0,,\);&quot; - &quot;;@_)"/>
            </x14:dxf>
          </x14:cfRule>
          <xm:sqref>B70</xm:sqref>
        </x14:conditionalFormatting>
        <x14:conditionalFormatting xmlns:xm="http://schemas.microsoft.com/office/excel/2006/main">
          <x14:cfRule type="expression" priority="480" stopIfTrue="1" id="{759D44D5-5569-4847-BDE5-3965BDBD9A4C}">
            <xm:f>Report_Est_PL!$B$3="M USD"</xm:f>
            <x14:dxf>
              <numFmt numFmtId="183" formatCode="#,##0,,_);\(#,##0,,\);&quot; - &quot;;@_)"/>
            </x14:dxf>
          </x14:cfRule>
          <xm:sqref>C70</xm:sqref>
        </x14:conditionalFormatting>
        <x14:conditionalFormatting xmlns:xm="http://schemas.microsoft.com/office/excel/2006/main">
          <x14:cfRule type="expression" priority="479" stopIfTrue="1" id="{FECF71BC-A2F1-48D0-9DDF-28D40596F75A}">
            <xm:f>Report_Est_PL!$B$3="M USD"</xm:f>
            <x14:dxf>
              <numFmt numFmtId="183" formatCode="#,##0,,_);\(#,##0,,\);&quot; - &quot;;@_)"/>
            </x14:dxf>
          </x14:cfRule>
          <xm:sqref>D70</xm:sqref>
        </x14:conditionalFormatting>
        <x14:conditionalFormatting xmlns:xm="http://schemas.microsoft.com/office/excel/2006/main">
          <x14:cfRule type="expression" priority="478" stopIfTrue="1" id="{D976AF0F-0690-4C0E-BBE5-57D2034FFF27}">
            <xm:f>Report_Est_PL!$B$3="M USD"</xm:f>
            <x14:dxf>
              <numFmt numFmtId="183" formatCode="#,##0,,_);\(#,##0,,\);&quot; - &quot;;@_)"/>
            </x14:dxf>
          </x14:cfRule>
          <xm:sqref>E70</xm:sqref>
        </x14:conditionalFormatting>
        <x14:conditionalFormatting xmlns:xm="http://schemas.microsoft.com/office/excel/2006/main">
          <x14:cfRule type="expression" priority="477" stopIfTrue="1" id="{1FC1CA5A-2D21-4A4B-8125-A59F2866A9F1}">
            <xm:f>Report_Est_PL!$B$3="M USD"</xm:f>
            <x14:dxf>
              <numFmt numFmtId="183" formatCode="#,##0,,_);\(#,##0,,\);&quot; - &quot;;@_)"/>
            </x14:dxf>
          </x14:cfRule>
          <xm:sqref>F70</xm:sqref>
        </x14:conditionalFormatting>
        <x14:conditionalFormatting xmlns:xm="http://schemas.microsoft.com/office/excel/2006/main">
          <x14:cfRule type="expression" priority="476" stopIfTrue="1" id="{4897F561-159B-474F-9357-966C501B12E7}">
            <xm:f>Report_Est_PL!$B$3="M USD"</xm:f>
            <x14:dxf>
              <numFmt numFmtId="183" formatCode="#,##0,,_);\(#,##0,,\);&quot; - &quot;;@_)"/>
            </x14:dxf>
          </x14:cfRule>
          <xm:sqref>G70</xm:sqref>
        </x14:conditionalFormatting>
        <x14:conditionalFormatting xmlns:xm="http://schemas.microsoft.com/office/excel/2006/main">
          <x14:cfRule type="expression" priority="475" stopIfTrue="1" id="{607B1DBE-47E3-4807-A411-7E0A71298E32}">
            <xm:f>Report_Est_PL!$B$3="M USD"</xm:f>
            <x14:dxf>
              <numFmt numFmtId="183" formatCode="#,##0,,_);\(#,##0,,\);&quot; - &quot;;@_)"/>
            </x14:dxf>
          </x14:cfRule>
          <xm:sqref>H70</xm:sqref>
        </x14:conditionalFormatting>
        <x14:conditionalFormatting xmlns:xm="http://schemas.microsoft.com/office/excel/2006/main">
          <x14:cfRule type="expression" priority="474" stopIfTrue="1" id="{CAD2C791-16FC-4F28-818C-526E3FCB2773}">
            <xm:f>Report_Est_PL!$B$3="M USD"</xm:f>
            <x14:dxf>
              <numFmt numFmtId="183" formatCode="#,##0,,_);\(#,##0,,\);&quot; - &quot;;@_)"/>
            </x14:dxf>
          </x14:cfRule>
          <xm:sqref>I70</xm:sqref>
        </x14:conditionalFormatting>
        <x14:conditionalFormatting xmlns:xm="http://schemas.microsoft.com/office/excel/2006/main">
          <x14:cfRule type="expression" priority="473" stopIfTrue="1" id="{BEC602D3-8E34-4237-AD31-DBC5612E9D93}">
            <xm:f>Report_Est_PL!$B$3="M USD"</xm:f>
            <x14:dxf>
              <numFmt numFmtId="183" formatCode="#,##0,,_);\(#,##0,,\);&quot; - &quot;;@_)"/>
            </x14:dxf>
          </x14:cfRule>
          <xm:sqref>J70</xm:sqref>
        </x14:conditionalFormatting>
        <x14:conditionalFormatting xmlns:xm="http://schemas.microsoft.com/office/excel/2006/main">
          <x14:cfRule type="expression" priority="472" stopIfTrue="1" id="{0DDBAAC2-5DF5-4226-9FB2-349DA7F8171E}">
            <xm:f>Report_Est_PL!$B$3="M USD"</xm:f>
            <x14:dxf>
              <numFmt numFmtId="183" formatCode="#,##0,,_);\(#,##0,,\);&quot; - &quot;;@_)"/>
            </x14:dxf>
          </x14:cfRule>
          <xm:sqref>K70</xm:sqref>
        </x14:conditionalFormatting>
        <x14:conditionalFormatting xmlns:xm="http://schemas.microsoft.com/office/excel/2006/main">
          <x14:cfRule type="expression" priority="471" stopIfTrue="1" id="{23D309DF-C037-41E9-B86A-8CC40229F254}">
            <xm:f>Report_Est_PL!$B$3="M USD"</xm:f>
            <x14:dxf>
              <numFmt numFmtId="183" formatCode="#,##0,,_);\(#,##0,,\);&quot; - &quot;;@_)"/>
            </x14:dxf>
          </x14:cfRule>
          <xm:sqref>L70</xm:sqref>
        </x14:conditionalFormatting>
        <x14:conditionalFormatting xmlns:xm="http://schemas.microsoft.com/office/excel/2006/main">
          <x14:cfRule type="expression" priority="470" stopIfTrue="1" id="{A2AB3049-F1CB-4476-BE0A-5A962A741837}">
            <xm:f>Report_Est_PL!$B$3="M USD"</xm:f>
            <x14:dxf>
              <numFmt numFmtId="183" formatCode="#,##0,,_);\(#,##0,,\);&quot; - &quot;;@_)"/>
            </x14:dxf>
          </x14:cfRule>
          <xm:sqref>M70</xm:sqref>
        </x14:conditionalFormatting>
        <x14:conditionalFormatting xmlns:xm="http://schemas.microsoft.com/office/excel/2006/main">
          <x14:cfRule type="expression" priority="469" stopIfTrue="1" id="{8CA4A1E1-A0A9-49D9-A9B3-0B0DBCE3F1AB}">
            <xm:f>Report_Est_PL!$B$3="M USD"</xm:f>
            <x14:dxf>
              <numFmt numFmtId="183" formatCode="#,##0,,_);\(#,##0,,\);&quot; - &quot;;@_)"/>
            </x14:dxf>
          </x14:cfRule>
          <xm:sqref>N70</xm:sqref>
        </x14:conditionalFormatting>
        <x14:conditionalFormatting xmlns:xm="http://schemas.microsoft.com/office/excel/2006/main">
          <x14:cfRule type="expression" priority="468" stopIfTrue="1" id="{FE6C4426-9D9B-4BC9-9FE1-0A3FD969D444}">
            <xm:f>Report_Est_PL!$B$3="M USD"</xm:f>
            <x14:dxf>
              <numFmt numFmtId="183" formatCode="#,##0,,_);\(#,##0,,\);&quot; - &quot;;@_)"/>
            </x14:dxf>
          </x14:cfRule>
          <xm:sqref>O70</xm:sqref>
        </x14:conditionalFormatting>
        <x14:conditionalFormatting xmlns:xm="http://schemas.microsoft.com/office/excel/2006/main">
          <x14:cfRule type="expression" priority="467" stopIfTrue="1" id="{4E89E723-9622-4BC5-B37C-AC7DB110DE35}">
            <xm:f>Report_Est_PL!$B$3="M USD"</xm:f>
            <x14:dxf>
              <numFmt numFmtId="183" formatCode="#,##0,,_);\(#,##0,,\);&quot; - &quot;;@_)"/>
            </x14:dxf>
          </x14:cfRule>
          <xm:sqref>A72</xm:sqref>
        </x14:conditionalFormatting>
        <x14:conditionalFormatting xmlns:xm="http://schemas.microsoft.com/office/excel/2006/main">
          <x14:cfRule type="expression" priority="466" stopIfTrue="1" id="{BD29A221-B855-41B5-A8FD-BE9D3568F4B2}">
            <xm:f>Report_Est_PL!$B$3="M USD"</xm:f>
            <x14:dxf>
              <numFmt numFmtId="183" formatCode="#,##0,,_);\(#,##0,,\);&quot; - &quot;;@_)"/>
            </x14:dxf>
          </x14:cfRule>
          <xm:sqref>B72</xm:sqref>
        </x14:conditionalFormatting>
        <x14:conditionalFormatting xmlns:xm="http://schemas.microsoft.com/office/excel/2006/main">
          <x14:cfRule type="expression" priority="465" stopIfTrue="1" id="{D1266A87-7835-490C-A60E-A5ED02058010}">
            <xm:f>Report_Est_PL!$B$3="M USD"</xm:f>
            <x14:dxf>
              <numFmt numFmtId="183" formatCode="#,##0,,_);\(#,##0,,\);&quot; - &quot;;@_)"/>
            </x14:dxf>
          </x14:cfRule>
          <xm:sqref>C72</xm:sqref>
        </x14:conditionalFormatting>
        <x14:conditionalFormatting xmlns:xm="http://schemas.microsoft.com/office/excel/2006/main">
          <x14:cfRule type="expression" priority="464" stopIfTrue="1" id="{B260921D-5488-434E-8CB4-C985914ED9A2}">
            <xm:f>Report_Est_PL!$B$3="M USD"</xm:f>
            <x14:dxf>
              <numFmt numFmtId="183" formatCode="#,##0,,_);\(#,##0,,\);&quot; - &quot;;@_)"/>
            </x14:dxf>
          </x14:cfRule>
          <xm:sqref>D72</xm:sqref>
        </x14:conditionalFormatting>
        <x14:conditionalFormatting xmlns:xm="http://schemas.microsoft.com/office/excel/2006/main">
          <x14:cfRule type="expression" priority="463" stopIfTrue="1" id="{7F815507-C752-4661-AF0A-580677800E8B}">
            <xm:f>Report_Est_PL!$B$3="M USD"</xm:f>
            <x14:dxf>
              <numFmt numFmtId="183" formatCode="#,##0,,_);\(#,##0,,\);&quot; - &quot;;@_)"/>
            </x14:dxf>
          </x14:cfRule>
          <xm:sqref>E72</xm:sqref>
        </x14:conditionalFormatting>
        <x14:conditionalFormatting xmlns:xm="http://schemas.microsoft.com/office/excel/2006/main">
          <x14:cfRule type="expression" priority="462" stopIfTrue="1" id="{08685790-4CB7-449E-8A0A-A9B127C41394}">
            <xm:f>Report_Est_PL!$B$3="M USD"</xm:f>
            <x14:dxf>
              <numFmt numFmtId="183" formatCode="#,##0,,_);\(#,##0,,\);&quot; - &quot;;@_)"/>
            </x14:dxf>
          </x14:cfRule>
          <xm:sqref>F72</xm:sqref>
        </x14:conditionalFormatting>
        <x14:conditionalFormatting xmlns:xm="http://schemas.microsoft.com/office/excel/2006/main">
          <x14:cfRule type="expression" priority="461" stopIfTrue="1" id="{8683C2E2-6B92-4DE6-9909-27A8B157C0E8}">
            <xm:f>Report_Est_PL!$B$3="M USD"</xm:f>
            <x14:dxf>
              <numFmt numFmtId="183" formatCode="#,##0,,_);\(#,##0,,\);&quot; - &quot;;@_)"/>
            </x14:dxf>
          </x14:cfRule>
          <xm:sqref>G72</xm:sqref>
        </x14:conditionalFormatting>
        <x14:conditionalFormatting xmlns:xm="http://schemas.microsoft.com/office/excel/2006/main">
          <x14:cfRule type="expression" priority="460" stopIfTrue="1" id="{E4BB0F40-8F08-468A-90EA-8CA61A02EE7B}">
            <xm:f>Report_Est_PL!$B$3="M USD"</xm:f>
            <x14:dxf>
              <numFmt numFmtId="183" formatCode="#,##0,,_);\(#,##0,,\);&quot; - &quot;;@_)"/>
            </x14:dxf>
          </x14:cfRule>
          <xm:sqref>H72</xm:sqref>
        </x14:conditionalFormatting>
        <x14:conditionalFormatting xmlns:xm="http://schemas.microsoft.com/office/excel/2006/main">
          <x14:cfRule type="expression" priority="459" stopIfTrue="1" id="{8E6437C4-C3CE-4E33-9B32-F457BFBF5A10}">
            <xm:f>Report_Est_PL!$B$3="M USD"</xm:f>
            <x14:dxf>
              <numFmt numFmtId="183" formatCode="#,##0,,_);\(#,##0,,\);&quot; - &quot;;@_)"/>
            </x14:dxf>
          </x14:cfRule>
          <xm:sqref>I72</xm:sqref>
        </x14:conditionalFormatting>
        <x14:conditionalFormatting xmlns:xm="http://schemas.microsoft.com/office/excel/2006/main">
          <x14:cfRule type="expression" priority="458" stopIfTrue="1" id="{E74D95F9-2512-4E9D-A6B2-65ADC4049DC7}">
            <xm:f>Report_Est_PL!$B$3="M USD"</xm:f>
            <x14:dxf>
              <numFmt numFmtId="183" formatCode="#,##0,,_);\(#,##0,,\);&quot; - &quot;;@_)"/>
            </x14:dxf>
          </x14:cfRule>
          <xm:sqref>J72</xm:sqref>
        </x14:conditionalFormatting>
        <x14:conditionalFormatting xmlns:xm="http://schemas.microsoft.com/office/excel/2006/main">
          <x14:cfRule type="expression" priority="457" stopIfTrue="1" id="{EFCD315F-57BB-4F3F-B143-AE1A300D493B}">
            <xm:f>Report_Est_PL!$B$3="M USD"</xm:f>
            <x14:dxf>
              <numFmt numFmtId="183" formatCode="#,##0,,_);\(#,##0,,\);&quot; - &quot;;@_)"/>
            </x14:dxf>
          </x14:cfRule>
          <xm:sqref>K72</xm:sqref>
        </x14:conditionalFormatting>
        <x14:conditionalFormatting xmlns:xm="http://schemas.microsoft.com/office/excel/2006/main">
          <x14:cfRule type="expression" priority="456" stopIfTrue="1" id="{F1F08880-3C78-40D8-88D4-7B8BBBE60CC8}">
            <xm:f>Report_Est_PL!$B$3="M USD"</xm:f>
            <x14:dxf>
              <numFmt numFmtId="183" formatCode="#,##0,,_);\(#,##0,,\);&quot; - &quot;;@_)"/>
            </x14:dxf>
          </x14:cfRule>
          <xm:sqref>L72</xm:sqref>
        </x14:conditionalFormatting>
        <x14:conditionalFormatting xmlns:xm="http://schemas.microsoft.com/office/excel/2006/main">
          <x14:cfRule type="expression" priority="455" stopIfTrue="1" id="{4FEFE1A9-F71D-43F8-9135-A8C342A39F19}">
            <xm:f>Report_Est_PL!$B$3="M USD"</xm:f>
            <x14:dxf>
              <numFmt numFmtId="183" formatCode="#,##0,,_);\(#,##0,,\);&quot; - &quot;;@_)"/>
            </x14:dxf>
          </x14:cfRule>
          <xm:sqref>M72</xm:sqref>
        </x14:conditionalFormatting>
        <x14:conditionalFormatting xmlns:xm="http://schemas.microsoft.com/office/excel/2006/main">
          <x14:cfRule type="expression" priority="454" stopIfTrue="1" id="{9238CEBF-F8A4-46DC-86CE-34FB49D735BA}">
            <xm:f>Report_Est_PL!$B$3="M USD"</xm:f>
            <x14:dxf>
              <numFmt numFmtId="183" formatCode="#,##0,,_);\(#,##0,,\);&quot; - &quot;;@_)"/>
            </x14:dxf>
          </x14:cfRule>
          <xm:sqref>F76</xm:sqref>
        </x14:conditionalFormatting>
        <x14:conditionalFormatting xmlns:xm="http://schemas.microsoft.com/office/excel/2006/main">
          <x14:cfRule type="expression" priority="453" stopIfTrue="1" id="{C207FB72-F3CD-49A4-815D-41E256EC73BD}">
            <xm:f>Report_Est_PL!$B$3="M USD"</xm:f>
            <x14:dxf>
              <numFmt numFmtId="183" formatCode="#,##0,,_);\(#,##0,,\);&quot; - &quot;;@_)"/>
            </x14:dxf>
          </x14:cfRule>
          <xm:sqref>G76</xm:sqref>
        </x14:conditionalFormatting>
        <x14:conditionalFormatting xmlns:xm="http://schemas.microsoft.com/office/excel/2006/main">
          <x14:cfRule type="expression" priority="452" stopIfTrue="1" id="{F0F506BB-1672-4D2B-B185-6E8B8F626396}">
            <xm:f>Report_Est_PL!$B$3="M USD"</xm:f>
            <x14:dxf>
              <numFmt numFmtId="183" formatCode="#,##0,,_);\(#,##0,,\);&quot; - &quot;;@_)"/>
            </x14:dxf>
          </x14:cfRule>
          <xm:sqref>H76</xm:sqref>
        </x14:conditionalFormatting>
        <x14:conditionalFormatting xmlns:xm="http://schemas.microsoft.com/office/excel/2006/main">
          <x14:cfRule type="expression" priority="451" stopIfTrue="1" id="{30C4706C-94EB-4FDD-A86D-F4663596FFFD}">
            <xm:f>Report_Est_PL!$B$3="M USD"</xm:f>
            <x14:dxf>
              <numFmt numFmtId="183" formatCode="#,##0,,_);\(#,##0,,\);&quot; - &quot;;@_)"/>
            </x14:dxf>
          </x14:cfRule>
          <xm:sqref>I76</xm:sqref>
        </x14:conditionalFormatting>
        <x14:conditionalFormatting xmlns:xm="http://schemas.microsoft.com/office/excel/2006/main">
          <x14:cfRule type="expression" priority="450" stopIfTrue="1" id="{836C3934-4B18-486F-8989-6657B03F4B3F}">
            <xm:f>Report_Est_PL!$B$3="M USD"</xm:f>
            <x14:dxf>
              <numFmt numFmtId="183" formatCode="#,##0,,_);\(#,##0,,\);&quot; - &quot;;@_)"/>
            </x14:dxf>
          </x14:cfRule>
          <xm:sqref>J76</xm:sqref>
        </x14:conditionalFormatting>
        <x14:conditionalFormatting xmlns:xm="http://schemas.microsoft.com/office/excel/2006/main">
          <x14:cfRule type="expression" priority="449" stopIfTrue="1" id="{5683682C-C6E0-491C-8E3E-E7ED492DE036}">
            <xm:f>Report_Est_PL!$B$3="M USD"</xm:f>
            <x14:dxf>
              <numFmt numFmtId="183" formatCode="#,##0,,_);\(#,##0,,\);&quot; - &quot;;@_)"/>
            </x14:dxf>
          </x14:cfRule>
          <xm:sqref>K76</xm:sqref>
        </x14:conditionalFormatting>
        <x14:conditionalFormatting xmlns:xm="http://schemas.microsoft.com/office/excel/2006/main">
          <x14:cfRule type="expression" priority="448" stopIfTrue="1" id="{2495637D-2A8C-4DA7-B2A4-920F302AA4BF}">
            <xm:f>Report_Est_PL!$B$3="M USD"</xm:f>
            <x14:dxf>
              <numFmt numFmtId="183" formatCode="#,##0,,_);\(#,##0,,\);&quot; - &quot;;@_)"/>
            </x14:dxf>
          </x14:cfRule>
          <xm:sqref>L76</xm:sqref>
        </x14:conditionalFormatting>
        <x14:conditionalFormatting xmlns:xm="http://schemas.microsoft.com/office/excel/2006/main">
          <x14:cfRule type="expression" priority="447" stopIfTrue="1" id="{F1E2FA09-EDC6-488F-832E-C3D77BD4CF44}">
            <xm:f>Report_Est_PL!$B$3="M USD"</xm:f>
            <x14:dxf>
              <numFmt numFmtId="183" formatCode="#,##0,,_);\(#,##0,,\);&quot; - &quot;;@_)"/>
            </x14:dxf>
          </x14:cfRule>
          <xm:sqref>M76</xm:sqref>
        </x14:conditionalFormatting>
        <x14:conditionalFormatting xmlns:xm="http://schemas.microsoft.com/office/excel/2006/main">
          <x14:cfRule type="expression" priority="446" stopIfTrue="1" id="{4EE57958-8237-4837-B4C6-77B4BBC916C7}">
            <xm:f>Report_Est_PL!$B$3="M USD"</xm:f>
            <x14:dxf>
              <numFmt numFmtId="183" formatCode="#,##0,,_);\(#,##0,,\);&quot; - &quot;;@_)"/>
            </x14:dxf>
          </x14:cfRule>
          <xm:sqref>N76</xm:sqref>
        </x14:conditionalFormatting>
        <x14:conditionalFormatting xmlns:xm="http://schemas.microsoft.com/office/excel/2006/main">
          <x14:cfRule type="expression" priority="445" stopIfTrue="1" id="{89EBED48-69D4-47A2-AC7F-B226A6AADC54}">
            <xm:f>Report_Est_PL!$B$3="M USD"</xm:f>
            <x14:dxf>
              <numFmt numFmtId="183" formatCode="#,##0,,_);\(#,##0,,\);&quot; - &quot;;@_)"/>
            </x14:dxf>
          </x14:cfRule>
          <xm:sqref>O76</xm:sqref>
        </x14:conditionalFormatting>
        <x14:conditionalFormatting xmlns:xm="http://schemas.microsoft.com/office/excel/2006/main">
          <x14:cfRule type="expression" priority="444" stopIfTrue="1" id="{26431096-0686-4388-882F-B5992A3F7A6D}">
            <xm:f>Report_Est_PL!$B$3="M USD"</xm:f>
            <x14:dxf>
              <numFmt numFmtId="183" formatCode="#,##0,,_);\(#,##0,,\);&quot; - &quot;;@_)"/>
            </x14:dxf>
          </x14:cfRule>
          <xm:sqref>F77</xm:sqref>
        </x14:conditionalFormatting>
        <x14:conditionalFormatting xmlns:xm="http://schemas.microsoft.com/office/excel/2006/main">
          <x14:cfRule type="expression" priority="443" stopIfTrue="1" id="{71264179-7D55-4AC3-9F59-4928AD6B7EB3}">
            <xm:f>Report_Est_PL!$B$3="M USD"</xm:f>
            <x14:dxf>
              <numFmt numFmtId="183" formatCode="#,##0,,_);\(#,##0,,\);&quot; - &quot;;@_)"/>
            </x14:dxf>
          </x14:cfRule>
          <xm:sqref>G77</xm:sqref>
        </x14:conditionalFormatting>
        <x14:conditionalFormatting xmlns:xm="http://schemas.microsoft.com/office/excel/2006/main">
          <x14:cfRule type="expression" priority="442" stopIfTrue="1" id="{858EE747-A57A-45D7-B10E-927E69C60555}">
            <xm:f>Report_Est_PL!$B$3="M USD"</xm:f>
            <x14:dxf>
              <numFmt numFmtId="183" formatCode="#,##0,,_);\(#,##0,,\);&quot; - &quot;;@_)"/>
            </x14:dxf>
          </x14:cfRule>
          <xm:sqref>H77</xm:sqref>
        </x14:conditionalFormatting>
        <x14:conditionalFormatting xmlns:xm="http://schemas.microsoft.com/office/excel/2006/main">
          <x14:cfRule type="expression" priority="441" stopIfTrue="1" id="{61BD1480-1A05-4661-829F-7D42362E11C6}">
            <xm:f>Report_Est_PL!$B$3="M USD"</xm:f>
            <x14:dxf>
              <numFmt numFmtId="183" formatCode="#,##0,,_);\(#,##0,,\);&quot; - &quot;;@_)"/>
            </x14:dxf>
          </x14:cfRule>
          <xm:sqref>I77</xm:sqref>
        </x14:conditionalFormatting>
        <x14:conditionalFormatting xmlns:xm="http://schemas.microsoft.com/office/excel/2006/main">
          <x14:cfRule type="expression" priority="440" stopIfTrue="1" id="{AB95FCEE-C0C7-4973-A5EB-9D9B3255CA64}">
            <xm:f>Report_Est_PL!$B$3="M USD"</xm:f>
            <x14:dxf>
              <numFmt numFmtId="183" formatCode="#,##0,,_);\(#,##0,,\);&quot; - &quot;;@_)"/>
            </x14:dxf>
          </x14:cfRule>
          <xm:sqref>J77</xm:sqref>
        </x14:conditionalFormatting>
        <x14:conditionalFormatting xmlns:xm="http://schemas.microsoft.com/office/excel/2006/main">
          <x14:cfRule type="expression" priority="439" stopIfTrue="1" id="{B26EDD78-862E-4A02-BF04-F009F7787829}">
            <xm:f>Report_Est_PL!$B$3="M USD"</xm:f>
            <x14:dxf>
              <numFmt numFmtId="183" formatCode="#,##0,,_);\(#,##0,,\);&quot; - &quot;;@_)"/>
            </x14:dxf>
          </x14:cfRule>
          <xm:sqref>K77</xm:sqref>
        </x14:conditionalFormatting>
        <x14:conditionalFormatting xmlns:xm="http://schemas.microsoft.com/office/excel/2006/main">
          <x14:cfRule type="expression" priority="438" stopIfTrue="1" id="{D5A50CCF-5FB9-4418-8299-51585132BDC5}">
            <xm:f>Report_Est_PL!$B$3="M USD"</xm:f>
            <x14:dxf>
              <numFmt numFmtId="183" formatCode="#,##0,,_);\(#,##0,,\);&quot; - &quot;;@_)"/>
            </x14:dxf>
          </x14:cfRule>
          <xm:sqref>L77</xm:sqref>
        </x14:conditionalFormatting>
        <x14:conditionalFormatting xmlns:xm="http://schemas.microsoft.com/office/excel/2006/main">
          <x14:cfRule type="expression" priority="437" stopIfTrue="1" id="{25CD5A42-3727-4C92-A10B-7D75702B6FE6}">
            <xm:f>Report_Est_PL!$B$3="M USD"</xm:f>
            <x14:dxf>
              <numFmt numFmtId="183" formatCode="#,##0,,_);\(#,##0,,\);&quot; - &quot;;@_)"/>
            </x14:dxf>
          </x14:cfRule>
          <xm:sqref>M77</xm:sqref>
        </x14:conditionalFormatting>
        <x14:conditionalFormatting xmlns:xm="http://schemas.microsoft.com/office/excel/2006/main">
          <x14:cfRule type="expression" priority="436" stopIfTrue="1" id="{7CD85BA9-91D9-4711-8EF4-81D31B6E5509}">
            <xm:f>Report_Est_PL!$B$3="M USD"</xm:f>
            <x14:dxf>
              <numFmt numFmtId="183" formatCode="#,##0,,_);\(#,##0,,\);&quot; - &quot;;@_)"/>
            </x14:dxf>
          </x14:cfRule>
          <xm:sqref>N77</xm:sqref>
        </x14:conditionalFormatting>
        <x14:conditionalFormatting xmlns:xm="http://schemas.microsoft.com/office/excel/2006/main">
          <x14:cfRule type="expression" priority="435" stopIfTrue="1" id="{A295FFCF-E1B3-4EBB-B94A-B1311667AB70}">
            <xm:f>Report_Est_PL!$B$3="M USD"</xm:f>
            <x14:dxf>
              <numFmt numFmtId="183" formatCode="#,##0,,_);\(#,##0,,\);&quot; - &quot;;@_)"/>
            </x14:dxf>
          </x14:cfRule>
          <xm:sqref>O77</xm:sqref>
        </x14:conditionalFormatting>
        <x14:conditionalFormatting xmlns:xm="http://schemas.microsoft.com/office/excel/2006/main">
          <x14:cfRule type="expression" priority="434" stopIfTrue="1" id="{4F5CFB2D-2A59-4F49-AF09-BFFC7C1020E6}">
            <xm:f>Report_Est_PL!$B$3="M USD"</xm:f>
            <x14:dxf>
              <numFmt numFmtId="183" formatCode="#,##0,,_);\(#,##0,,\);&quot; - &quot;;@_)"/>
            </x14:dxf>
          </x14:cfRule>
          <xm:sqref>F78</xm:sqref>
        </x14:conditionalFormatting>
        <x14:conditionalFormatting xmlns:xm="http://schemas.microsoft.com/office/excel/2006/main">
          <x14:cfRule type="expression" priority="433" stopIfTrue="1" id="{6D51080B-2E16-4BB3-ACF0-C3B53BABFC5C}">
            <xm:f>Report_Est_PL!$B$3="M USD"</xm:f>
            <x14:dxf>
              <numFmt numFmtId="183" formatCode="#,##0,,_);\(#,##0,,\);&quot; - &quot;;@_)"/>
            </x14:dxf>
          </x14:cfRule>
          <xm:sqref>G78</xm:sqref>
        </x14:conditionalFormatting>
        <x14:conditionalFormatting xmlns:xm="http://schemas.microsoft.com/office/excel/2006/main">
          <x14:cfRule type="expression" priority="432" stopIfTrue="1" id="{DFDD710F-E189-4254-BE1E-1A6D4E904885}">
            <xm:f>Report_Est_PL!$B$3="M USD"</xm:f>
            <x14:dxf>
              <numFmt numFmtId="183" formatCode="#,##0,,_);\(#,##0,,\);&quot; - &quot;;@_)"/>
            </x14:dxf>
          </x14:cfRule>
          <xm:sqref>H78</xm:sqref>
        </x14:conditionalFormatting>
        <x14:conditionalFormatting xmlns:xm="http://schemas.microsoft.com/office/excel/2006/main">
          <x14:cfRule type="expression" priority="431" stopIfTrue="1" id="{282F4B13-8B43-424B-9B8B-34C8D5F35DC5}">
            <xm:f>Report_Est_PL!$B$3="M USD"</xm:f>
            <x14:dxf>
              <numFmt numFmtId="183" formatCode="#,##0,,_);\(#,##0,,\);&quot; - &quot;;@_)"/>
            </x14:dxf>
          </x14:cfRule>
          <xm:sqref>I78</xm:sqref>
        </x14:conditionalFormatting>
        <x14:conditionalFormatting xmlns:xm="http://schemas.microsoft.com/office/excel/2006/main">
          <x14:cfRule type="expression" priority="430" stopIfTrue="1" id="{1A3854C8-BC87-4FD7-AD39-772E07DFF87E}">
            <xm:f>Report_Est_PL!$B$3="M USD"</xm:f>
            <x14:dxf>
              <numFmt numFmtId="183" formatCode="#,##0,,_);\(#,##0,,\);&quot; - &quot;;@_)"/>
            </x14:dxf>
          </x14:cfRule>
          <xm:sqref>J78</xm:sqref>
        </x14:conditionalFormatting>
        <x14:conditionalFormatting xmlns:xm="http://schemas.microsoft.com/office/excel/2006/main">
          <x14:cfRule type="expression" priority="429" stopIfTrue="1" id="{18460DF3-E22B-4052-8AC6-1153A1D67A86}">
            <xm:f>Report_Est_PL!$B$3="M USD"</xm:f>
            <x14:dxf>
              <numFmt numFmtId="183" formatCode="#,##0,,_);\(#,##0,,\);&quot; - &quot;;@_)"/>
            </x14:dxf>
          </x14:cfRule>
          <xm:sqref>K78</xm:sqref>
        </x14:conditionalFormatting>
        <x14:conditionalFormatting xmlns:xm="http://schemas.microsoft.com/office/excel/2006/main">
          <x14:cfRule type="expression" priority="428" stopIfTrue="1" id="{A0B9E8E8-66B8-4463-B4A1-37252408EF56}">
            <xm:f>Report_Est_PL!$B$3="M USD"</xm:f>
            <x14:dxf>
              <numFmt numFmtId="183" formatCode="#,##0,,_);\(#,##0,,\);&quot; - &quot;;@_)"/>
            </x14:dxf>
          </x14:cfRule>
          <xm:sqref>L78</xm:sqref>
        </x14:conditionalFormatting>
        <x14:conditionalFormatting xmlns:xm="http://schemas.microsoft.com/office/excel/2006/main">
          <x14:cfRule type="expression" priority="427" stopIfTrue="1" id="{D551ACA6-E5F4-41EA-A67A-4F1968A1EF0C}">
            <xm:f>Report_Est_PL!$B$3="M USD"</xm:f>
            <x14:dxf>
              <numFmt numFmtId="183" formatCode="#,##0,,_);\(#,##0,,\);&quot; - &quot;;@_)"/>
            </x14:dxf>
          </x14:cfRule>
          <xm:sqref>M78</xm:sqref>
        </x14:conditionalFormatting>
        <x14:conditionalFormatting xmlns:xm="http://schemas.microsoft.com/office/excel/2006/main">
          <x14:cfRule type="expression" priority="426" stopIfTrue="1" id="{CC763C7A-333E-430F-84E3-5FD88D1CB524}">
            <xm:f>Report_Est_PL!$B$3="M USD"</xm:f>
            <x14:dxf>
              <numFmt numFmtId="183" formatCode="#,##0,,_);\(#,##0,,\);&quot; - &quot;;@_)"/>
            </x14:dxf>
          </x14:cfRule>
          <xm:sqref>N78</xm:sqref>
        </x14:conditionalFormatting>
        <x14:conditionalFormatting xmlns:xm="http://schemas.microsoft.com/office/excel/2006/main">
          <x14:cfRule type="expression" priority="425" stopIfTrue="1" id="{EE39EEE8-B3DC-42E5-9AC3-BF6C9B265FDA}">
            <xm:f>Report_Est_PL!$B$3="M USD"</xm:f>
            <x14:dxf>
              <numFmt numFmtId="183" formatCode="#,##0,,_);\(#,##0,,\);&quot; - &quot;;@_)"/>
            </x14:dxf>
          </x14:cfRule>
          <xm:sqref>O78</xm:sqref>
        </x14:conditionalFormatting>
        <x14:conditionalFormatting xmlns:xm="http://schemas.microsoft.com/office/excel/2006/main">
          <x14:cfRule type="expression" priority="424" stopIfTrue="1" id="{A2BC56B5-258B-4898-B4DD-1043156D77CB}">
            <xm:f>Report_Est_PL!$B$3="M USD"</xm:f>
            <x14:dxf>
              <numFmt numFmtId="183" formatCode="#,##0,,_);\(#,##0,,\);&quot; - &quot;;@_)"/>
            </x14:dxf>
          </x14:cfRule>
          <xm:sqref>F79</xm:sqref>
        </x14:conditionalFormatting>
        <x14:conditionalFormatting xmlns:xm="http://schemas.microsoft.com/office/excel/2006/main">
          <x14:cfRule type="expression" priority="423" stopIfTrue="1" id="{C2C38D55-0028-4BB0-9105-14C47A3458D4}">
            <xm:f>Report_Est_PL!$B$3="M USD"</xm:f>
            <x14:dxf>
              <numFmt numFmtId="183" formatCode="#,##0,,_);\(#,##0,,\);&quot; - &quot;;@_)"/>
            </x14:dxf>
          </x14:cfRule>
          <xm:sqref>G79</xm:sqref>
        </x14:conditionalFormatting>
        <x14:conditionalFormatting xmlns:xm="http://schemas.microsoft.com/office/excel/2006/main">
          <x14:cfRule type="expression" priority="422" stopIfTrue="1" id="{33D9D166-DEA1-435F-ABFD-E37D5E54D5BC}">
            <xm:f>Report_Est_PL!$B$3="M USD"</xm:f>
            <x14:dxf>
              <numFmt numFmtId="183" formatCode="#,##0,,_);\(#,##0,,\);&quot; - &quot;;@_)"/>
            </x14:dxf>
          </x14:cfRule>
          <xm:sqref>H79</xm:sqref>
        </x14:conditionalFormatting>
        <x14:conditionalFormatting xmlns:xm="http://schemas.microsoft.com/office/excel/2006/main">
          <x14:cfRule type="expression" priority="421" stopIfTrue="1" id="{D78E0E01-F7D2-4609-B926-824FF164A3E8}">
            <xm:f>Report_Est_PL!$B$3="M USD"</xm:f>
            <x14:dxf>
              <numFmt numFmtId="183" formatCode="#,##0,,_);\(#,##0,,\);&quot; - &quot;;@_)"/>
            </x14:dxf>
          </x14:cfRule>
          <xm:sqref>I79</xm:sqref>
        </x14:conditionalFormatting>
        <x14:conditionalFormatting xmlns:xm="http://schemas.microsoft.com/office/excel/2006/main">
          <x14:cfRule type="expression" priority="420" stopIfTrue="1" id="{2E5E5E9E-D939-4625-A8D3-1A4058F2A9DC}">
            <xm:f>Report_Est_PL!$B$3="M USD"</xm:f>
            <x14:dxf>
              <numFmt numFmtId="183" formatCode="#,##0,,_);\(#,##0,,\);&quot; - &quot;;@_)"/>
            </x14:dxf>
          </x14:cfRule>
          <xm:sqref>J79</xm:sqref>
        </x14:conditionalFormatting>
        <x14:conditionalFormatting xmlns:xm="http://schemas.microsoft.com/office/excel/2006/main">
          <x14:cfRule type="expression" priority="419" stopIfTrue="1" id="{4AF8D6D4-04A5-4B84-ABF5-CB91321EB574}">
            <xm:f>Report_Est_PL!$B$3="M USD"</xm:f>
            <x14:dxf>
              <numFmt numFmtId="183" formatCode="#,##0,,_);\(#,##0,,\);&quot; - &quot;;@_)"/>
            </x14:dxf>
          </x14:cfRule>
          <xm:sqref>K79</xm:sqref>
        </x14:conditionalFormatting>
        <x14:conditionalFormatting xmlns:xm="http://schemas.microsoft.com/office/excel/2006/main">
          <x14:cfRule type="expression" priority="418" stopIfTrue="1" id="{1DBF7184-028D-495E-8C9D-2E4DCF63CE9C}">
            <xm:f>Report_Est_PL!$B$3="M USD"</xm:f>
            <x14:dxf>
              <numFmt numFmtId="183" formatCode="#,##0,,_);\(#,##0,,\);&quot; - &quot;;@_)"/>
            </x14:dxf>
          </x14:cfRule>
          <xm:sqref>L79</xm:sqref>
        </x14:conditionalFormatting>
        <x14:conditionalFormatting xmlns:xm="http://schemas.microsoft.com/office/excel/2006/main">
          <x14:cfRule type="expression" priority="417" stopIfTrue="1" id="{37794C9C-B1EB-49D1-80DC-FDA5B2DF4450}">
            <xm:f>Report_Est_PL!$B$3="M USD"</xm:f>
            <x14:dxf>
              <numFmt numFmtId="183" formatCode="#,##0,,_);\(#,##0,,\);&quot; - &quot;;@_)"/>
            </x14:dxf>
          </x14:cfRule>
          <xm:sqref>M79</xm:sqref>
        </x14:conditionalFormatting>
        <x14:conditionalFormatting xmlns:xm="http://schemas.microsoft.com/office/excel/2006/main">
          <x14:cfRule type="expression" priority="416" stopIfTrue="1" id="{FD25BEB9-2A34-4B57-9F78-5EA8B6028907}">
            <xm:f>Report_Est_PL!$B$3="M USD"</xm:f>
            <x14:dxf>
              <numFmt numFmtId="183" formatCode="#,##0,,_);\(#,##0,,\);&quot; - &quot;;@_)"/>
            </x14:dxf>
          </x14:cfRule>
          <xm:sqref>N79</xm:sqref>
        </x14:conditionalFormatting>
        <x14:conditionalFormatting xmlns:xm="http://schemas.microsoft.com/office/excel/2006/main">
          <x14:cfRule type="expression" priority="415" stopIfTrue="1" id="{55F6CCDA-340A-4562-85E8-50626070F49A}">
            <xm:f>Report_Est_PL!$B$3="M USD"</xm:f>
            <x14:dxf>
              <numFmt numFmtId="183" formatCode="#,##0,,_);\(#,##0,,\);&quot; - &quot;;@_)"/>
            </x14:dxf>
          </x14:cfRule>
          <xm:sqref>O79</xm:sqref>
        </x14:conditionalFormatting>
        <x14:conditionalFormatting xmlns:xm="http://schemas.microsoft.com/office/excel/2006/main">
          <x14:cfRule type="expression" priority="414" stopIfTrue="1" id="{472F493B-CD77-4989-BE01-DEF161896789}">
            <xm:f>Report_Est_PL!$B$3="M USD"</xm:f>
            <x14:dxf>
              <numFmt numFmtId="183" formatCode="#,##0,,_);\(#,##0,,\);&quot; - &quot;;@_)"/>
            </x14:dxf>
          </x14:cfRule>
          <xm:sqref>A80</xm:sqref>
        </x14:conditionalFormatting>
        <x14:conditionalFormatting xmlns:xm="http://schemas.microsoft.com/office/excel/2006/main">
          <x14:cfRule type="expression" priority="413" stopIfTrue="1" id="{0F2A3F9A-6930-452E-9A2E-AF3D835FEA29}">
            <xm:f>Report_Est_PL!$B$3="M USD"</xm:f>
            <x14:dxf>
              <numFmt numFmtId="183" formatCode="#,##0,,_);\(#,##0,,\);&quot; - &quot;;@_)"/>
            </x14:dxf>
          </x14:cfRule>
          <xm:sqref>B80</xm:sqref>
        </x14:conditionalFormatting>
        <x14:conditionalFormatting xmlns:xm="http://schemas.microsoft.com/office/excel/2006/main">
          <x14:cfRule type="expression" priority="412" stopIfTrue="1" id="{4AA3642E-2518-4657-865F-A61BFF15E1AB}">
            <xm:f>Report_Est_PL!$B$3="M USD"</xm:f>
            <x14:dxf>
              <numFmt numFmtId="183" formatCode="#,##0,,_);\(#,##0,,\);&quot; - &quot;;@_)"/>
            </x14:dxf>
          </x14:cfRule>
          <xm:sqref>C80</xm:sqref>
        </x14:conditionalFormatting>
        <x14:conditionalFormatting xmlns:xm="http://schemas.microsoft.com/office/excel/2006/main">
          <x14:cfRule type="expression" priority="411" stopIfTrue="1" id="{417D120F-1ADA-43C0-821B-CDAC3B3AC147}">
            <xm:f>Report_Est_PL!$B$3="M USD"</xm:f>
            <x14:dxf>
              <numFmt numFmtId="183" formatCode="#,##0,,_);\(#,##0,,\);&quot; - &quot;;@_)"/>
            </x14:dxf>
          </x14:cfRule>
          <xm:sqref>D80</xm:sqref>
        </x14:conditionalFormatting>
        <x14:conditionalFormatting xmlns:xm="http://schemas.microsoft.com/office/excel/2006/main">
          <x14:cfRule type="expression" priority="410" stopIfTrue="1" id="{C0E59B1C-8EE8-4D50-AC57-19F5DA4B54F0}">
            <xm:f>Report_Est_PL!$B$3="M USD"</xm:f>
            <x14:dxf>
              <numFmt numFmtId="183" formatCode="#,##0,,_);\(#,##0,,\);&quot; - &quot;;@_)"/>
            </x14:dxf>
          </x14:cfRule>
          <xm:sqref>E80</xm:sqref>
        </x14:conditionalFormatting>
        <x14:conditionalFormatting xmlns:xm="http://schemas.microsoft.com/office/excel/2006/main">
          <x14:cfRule type="expression" priority="409" stopIfTrue="1" id="{E424DAD3-0D57-475E-BE45-271A25ABC1F3}">
            <xm:f>Report_Est_PL!$B$3="M USD"</xm:f>
            <x14:dxf>
              <numFmt numFmtId="183" formatCode="#,##0,,_);\(#,##0,,\);&quot; - &quot;;@_)"/>
            </x14:dxf>
          </x14:cfRule>
          <xm:sqref>F80</xm:sqref>
        </x14:conditionalFormatting>
        <x14:conditionalFormatting xmlns:xm="http://schemas.microsoft.com/office/excel/2006/main">
          <x14:cfRule type="expression" priority="408" stopIfTrue="1" id="{5E5940A3-9F87-4A3E-A076-02BB1BCDD154}">
            <xm:f>Report_Est_PL!$B$3="M USD"</xm:f>
            <x14:dxf>
              <numFmt numFmtId="183" formatCode="#,##0,,_);\(#,##0,,\);&quot; - &quot;;@_)"/>
            </x14:dxf>
          </x14:cfRule>
          <xm:sqref>G80</xm:sqref>
        </x14:conditionalFormatting>
        <x14:conditionalFormatting xmlns:xm="http://schemas.microsoft.com/office/excel/2006/main">
          <x14:cfRule type="expression" priority="407" stopIfTrue="1" id="{680AAE55-461D-443F-ACD4-32EB2FF6367D}">
            <xm:f>Report_Est_PL!$B$3="M USD"</xm:f>
            <x14:dxf>
              <numFmt numFmtId="183" formatCode="#,##0,,_);\(#,##0,,\);&quot; - &quot;;@_)"/>
            </x14:dxf>
          </x14:cfRule>
          <xm:sqref>H80</xm:sqref>
        </x14:conditionalFormatting>
        <x14:conditionalFormatting xmlns:xm="http://schemas.microsoft.com/office/excel/2006/main">
          <x14:cfRule type="expression" priority="406" stopIfTrue="1" id="{ACF406EC-017A-4C32-BD26-2326102E3CBD}">
            <xm:f>Report_Est_PL!$B$3="M USD"</xm:f>
            <x14:dxf>
              <numFmt numFmtId="183" formatCode="#,##0,,_);\(#,##0,,\);&quot; - &quot;;@_)"/>
            </x14:dxf>
          </x14:cfRule>
          <xm:sqref>I80</xm:sqref>
        </x14:conditionalFormatting>
        <x14:conditionalFormatting xmlns:xm="http://schemas.microsoft.com/office/excel/2006/main">
          <x14:cfRule type="expression" priority="405" stopIfTrue="1" id="{61DCE618-4150-4532-AFD9-C676B363911A}">
            <xm:f>Report_Est_PL!$B$3="M USD"</xm:f>
            <x14:dxf>
              <numFmt numFmtId="183" formatCode="#,##0,,_);\(#,##0,,\);&quot; - &quot;;@_)"/>
            </x14:dxf>
          </x14:cfRule>
          <xm:sqref>J80</xm:sqref>
        </x14:conditionalFormatting>
        <x14:conditionalFormatting xmlns:xm="http://schemas.microsoft.com/office/excel/2006/main">
          <x14:cfRule type="expression" priority="404" stopIfTrue="1" id="{25B966A8-2660-45E8-88E3-6F63D700E1C0}">
            <xm:f>Report_Est_PL!$B$3="M USD"</xm:f>
            <x14:dxf>
              <numFmt numFmtId="183" formatCode="#,##0,,_);\(#,##0,,\);&quot; - &quot;;@_)"/>
            </x14:dxf>
          </x14:cfRule>
          <xm:sqref>K80</xm:sqref>
        </x14:conditionalFormatting>
        <x14:conditionalFormatting xmlns:xm="http://schemas.microsoft.com/office/excel/2006/main">
          <x14:cfRule type="expression" priority="403" stopIfTrue="1" id="{306EC545-128A-437B-B183-840CEA9590D1}">
            <xm:f>Report_Est_PL!$B$3="M USD"</xm:f>
            <x14:dxf>
              <numFmt numFmtId="183" formatCode="#,##0,,_);\(#,##0,,\);&quot; - &quot;;@_)"/>
            </x14:dxf>
          </x14:cfRule>
          <xm:sqref>L80</xm:sqref>
        </x14:conditionalFormatting>
        <x14:conditionalFormatting xmlns:xm="http://schemas.microsoft.com/office/excel/2006/main">
          <x14:cfRule type="expression" priority="402" stopIfTrue="1" id="{07DA06F8-3A4B-42E1-BABE-8DDA65804279}">
            <xm:f>Report_Est_PL!$B$3="M USD"</xm:f>
            <x14:dxf>
              <numFmt numFmtId="183" formatCode="#,##0,,_);\(#,##0,,\);&quot; - &quot;;@_)"/>
            </x14:dxf>
          </x14:cfRule>
          <xm:sqref>M80</xm:sqref>
        </x14:conditionalFormatting>
        <x14:conditionalFormatting xmlns:xm="http://schemas.microsoft.com/office/excel/2006/main">
          <x14:cfRule type="expression" priority="401" stopIfTrue="1" id="{8FBA63FA-B595-48DA-8D1D-9B43BA8EDCB1}">
            <xm:f>Report_Est_PL!$B$3="M USD"</xm:f>
            <x14:dxf>
              <numFmt numFmtId="183" formatCode="#,##0,,_);\(#,##0,,\);&quot; - &quot;;@_)"/>
            </x14:dxf>
          </x14:cfRule>
          <xm:sqref>A83</xm:sqref>
        </x14:conditionalFormatting>
        <x14:conditionalFormatting xmlns:xm="http://schemas.microsoft.com/office/excel/2006/main">
          <x14:cfRule type="expression" priority="400" stopIfTrue="1" id="{FC2E2861-08AA-49C7-AF8C-21B6FAA01D06}">
            <xm:f>Report_Est_PL!$B$3="M USD"</xm:f>
            <x14:dxf>
              <numFmt numFmtId="183" formatCode="#,##0,,_);\(#,##0,,\);&quot; - &quot;;@_)"/>
            </x14:dxf>
          </x14:cfRule>
          <xm:sqref>B83</xm:sqref>
        </x14:conditionalFormatting>
        <x14:conditionalFormatting xmlns:xm="http://schemas.microsoft.com/office/excel/2006/main">
          <x14:cfRule type="expression" priority="399" stopIfTrue="1" id="{C854EADB-E6DC-4C36-BAB7-E5B886A1E10B}">
            <xm:f>Report_Est_PL!$B$3="M USD"</xm:f>
            <x14:dxf>
              <numFmt numFmtId="183" formatCode="#,##0,,_);\(#,##0,,\);&quot; - &quot;;@_)"/>
            </x14:dxf>
          </x14:cfRule>
          <xm:sqref>C83</xm:sqref>
        </x14:conditionalFormatting>
        <x14:conditionalFormatting xmlns:xm="http://schemas.microsoft.com/office/excel/2006/main">
          <x14:cfRule type="expression" priority="398" stopIfTrue="1" id="{C08055A0-85FA-4196-8DA3-C9D9E4B4AFCE}">
            <xm:f>Report_Est_PL!$B$3="M USD"</xm:f>
            <x14:dxf>
              <numFmt numFmtId="183" formatCode="#,##0,,_);\(#,##0,,\);&quot; - &quot;;@_)"/>
            </x14:dxf>
          </x14:cfRule>
          <xm:sqref>D83</xm:sqref>
        </x14:conditionalFormatting>
        <x14:conditionalFormatting xmlns:xm="http://schemas.microsoft.com/office/excel/2006/main">
          <x14:cfRule type="expression" priority="397" stopIfTrue="1" id="{CD015E0C-9E49-4ACE-A071-4FA7D4E6B75E}">
            <xm:f>Report_Est_PL!$B$3="M USD"</xm:f>
            <x14:dxf>
              <numFmt numFmtId="183" formatCode="#,##0,,_);\(#,##0,,\);&quot; - &quot;;@_)"/>
            </x14:dxf>
          </x14:cfRule>
          <xm:sqref>E83</xm:sqref>
        </x14:conditionalFormatting>
        <x14:conditionalFormatting xmlns:xm="http://schemas.microsoft.com/office/excel/2006/main">
          <x14:cfRule type="expression" priority="396" stopIfTrue="1" id="{FCFB6120-A79A-4F22-9D6E-1373DF1DBCB0}">
            <xm:f>Report_Est_PL!$B$3="M USD"</xm:f>
            <x14:dxf>
              <numFmt numFmtId="183" formatCode="#,##0,,_);\(#,##0,,\);&quot; - &quot;;@_)"/>
            </x14:dxf>
          </x14:cfRule>
          <xm:sqref>F83</xm:sqref>
        </x14:conditionalFormatting>
        <x14:conditionalFormatting xmlns:xm="http://schemas.microsoft.com/office/excel/2006/main">
          <x14:cfRule type="expression" priority="395" stopIfTrue="1" id="{9A79AA68-DD19-4A0D-8110-06949A5D4EA7}">
            <xm:f>Report_Est_PL!$B$3="M USD"</xm:f>
            <x14:dxf>
              <numFmt numFmtId="183" formatCode="#,##0,,_);\(#,##0,,\);&quot; - &quot;;@_)"/>
            </x14:dxf>
          </x14:cfRule>
          <xm:sqref>G83</xm:sqref>
        </x14:conditionalFormatting>
        <x14:conditionalFormatting xmlns:xm="http://schemas.microsoft.com/office/excel/2006/main">
          <x14:cfRule type="expression" priority="394" stopIfTrue="1" id="{97D7D0B2-58A0-4C3E-B48B-63C3CC3A12E2}">
            <xm:f>Report_Est_PL!$B$3="M USD"</xm:f>
            <x14:dxf>
              <numFmt numFmtId="183" formatCode="#,##0,,_);\(#,##0,,\);&quot; - &quot;;@_)"/>
            </x14:dxf>
          </x14:cfRule>
          <xm:sqref>H83</xm:sqref>
        </x14:conditionalFormatting>
        <x14:conditionalFormatting xmlns:xm="http://schemas.microsoft.com/office/excel/2006/main">
          <x14:cfRule type="expression" priority="393" stopIfTrue="1" id="{7CDB5035-1D3C-4616-9FD4-B3CCFA4EA965}">
            <xm:f>Report_Est_PL!$B$3="M USD"</xm:f>
            <x14:dxf>
              <numFmt numFmtId="183" formatCode="#,##0,,_);\(#,##0,,\);&quot; - &quot;;@_)"/>
            </x14:dxf>
          </x14:cfRule>
          <xm:sqref>I83</xm:sqref>
        </x14:conditionalFormatting>
        <x14:conditionalFormatting xmlns:xm="http://schemas.microsoft.com/office/excel/2006/main">
          <x14:cfRule type="expression" priority="392" stopIfTrue="1" id="{439B46AB-CE64-42C7-A16B-3C39C30DB5B2}">
            <xm:f>Report_Est_PL!$B$3="M USD"</xm:f>
            <x14:dxf>
              <numFmt numFmtId="183" formatCode="#,##0,,_);\(#,##0,,\);&quot; - &quot;;@_)"/>
            </x14:dxf>
          </x14:cfRule>
          <xm:sqref>J83</xm:sqref>
        </x14:conditionalFormatting>
        <x14:conditionalFormatting xmlns:xm="http://schemas.microsoft.com/office/excel/2006/main">
          <x14:cfRule type="expression" priority="391" stopIfTrue="1" id="{8875D563-5455-4488-A389-C2A383159B9A}">
            <xm:f>Report_Est_PL!$B$3="M USD"</xm:f>
            <x14:dxf>
              <numFmt numFmtId="183" formatCode="#,##0,,_);\(#,##0,,\);&quot; - &quot;;@_)"/>
            </x14:dxf>
          </x14:cfRule>
          <xm:sqref>K83</xm:sqref>
        </x14:conditionalFormatting>
        <x14:conditionalFormatting xmlns:xm="http://schemas.microsoft.com/office/excel/2006/main">
          <x14:cfRule type="expression" priority="390" stopIfTrue="1" id="{DF791EB7-23D9-417A-B520-F26D836DD4E3}">
            <xm:f>Report_Est_PL!$B$3="M USD"</xm:f>
            <x14:dxf>
              <numFmt numFmtId="183" formatCode="#,##0,,_);\(#,##0,,\);&quot; - &quot;;@_)"/>
            </x14:dxf>
          </x14:cfRule>
          <xm:sqref>L83</xm:sqref>
        </x14:conditionalFormatting>
        <x14:conditionalFormatting xmlns:xm="http://schemas.microsoft.com/office/excel/2006/main">
          <x14:cfRule type="expression" priority="389" stopIfTrue="1" id="{134F78FF-98B9-4323-8F0E-502432F03620}">
            <xm:f>Report_Est_PL!$B$3="M USD"</xm:f>
            <x14:dxf>
              <numFmt numFmtId="183" formatCode="#,##0,,_);\(#,##0,,\);&quot; - &quot;;@_)"/>
            </x14:dxf>
          </x14:cfRule>
          <xm:sqref>M83</xm:sqref>
        </x14:conditionalFormatting>
        <x14:conditionalFormatting xmlns:xm="http://schemas.microsoft.com/office/excel/2006/main">
          <x14:cfRule type="expression" priority="388" stopIfTrue="1" id="{18AB48ED-96CF-4F37-8AB5-10E9801E52F1}">
            <xm:f>Report_Est_PL!$B$3="M USD"</xm:f>
            <x14:dxf>
              <numFmt numFmtId="183" formatCode="#,##0,,_);\(#,##0,,\);&quot; - &quot;;@_)"/>
            </x14:dxf>
          </x14:cfRule>
          <xm:sqref>F87</xm:sqref>
        </x14:conditionalFormatting>
        <x14:conditionalFormatting xmlns:xm="http://schemas.microsoft.com/office/excel/2006/main">
          <x14:cfRule type="expression" priority="387" stopIfTrue="1" id="{3585A867-08A7-4306-A26D-27AAEC8309BF}">
            <xm:f>Report_Est_PL!$B$3="M USD"</xm:f>
            <x14:dxf>
              <numFmt numFmtId="183" formatCode="#,##0,,_);\(#,##0,,\);&quot; - &quot;;@_)"/>
            </x14:dxf>
          </x14:cfRule>
          <xm:sqref>G87</xm:sqref>
        </x14:conditionalFormatting>
        <x14:conditionalFormatting xmlns:xm="http://schemas.microsoft.com/office/excel/2006/main">
          <x14:cfRule type="expression" priority="386" stopIfTrue="1" id="{B6FBC366-1A15-4D5D-89CF-BAC27AA52D99}">
            <xm:f>Report_Est_PL!$B$3="M USD"</xm:f>
            <x14:dxf>
              <numFmt numFmtId="183" formatCode="#,##0,,_);\(#,##0,,\);&quot; - &quot;;@_)"/>
            </x14:dxf>
          </x14:cfRule>
          <xm:sqref>H87</xm:sqref>
        </x14:conditionalFormatting>
        <x14:conditionalFormatting xmlns:xm="http://schemas.microsoft.com/office/excel/2006/main">
          <x14:cfRule type="expression" priority="385" stopIfTrue="1" id="{1CFAD050-C496-47C1-AAF9-56600AFCAE53}">
            <xm:f>Report_Est_PL!$B$3="M USD"</xm:f>
            <x14:dxf>
              <numFmt numFmtId="183" formatCode="#,##0,,_);\(#,##0,,\);&quot; - &quot;;@_)"/>
            </x14:dxf>
          </x14:cfRule>
          <xm:sqref>I87</xm:sqref>
        </x14:conditionalFormatting>
        <x14:conditionalFormatting xmlns:xm="http://schemas.microsoft.com/office/excel/2006/main">
          <x14:cfRule type="expression" priority="384" stopIfTrue="1" id="{31543900-6A50-4A8F-B9D8-0FB609FDCCF2}">
            <xm:f>Report_Est_PL!$B$3="M USD"</xm:f>
            <x14:dxf>
              <numFmt numFmtId="183" formatCode="#,##0,,_);\(#,##0,,\);&quot; - &quot;;@_)"/>
            </x14:dxf>
          </x14:cfRule>
          <xm:sqref>J87</xm:sqref>
        </x14:conditionalFormatting>
        <x14:conditionalFormatting xmlns:xm="http://schemas.microsoft.com/office/excel/2006/main">
          <x14:cfRule type="expression" priority="383" stopIfTrue="1" id="{BA7BD603-644A-4DAE-9F88-E8A761615308}">
            <xm:f>Report_Est_PL!$B$3="M USD"</xm:f>
            <x14:dxf>
              <numFmt numFmtId="183" formatCode="#,##0,,_);\(#,##0,,\);&quot; - &quot;;@_)"/>
            </x14:dxf>
          </x14:cfRule>
          <xm:sqref>K87</xm:sqref>
        </x14:conditionalFormatting>
        <x14:conditionalFormatting xmlns:xm="http://schemas.microsoft.com/office/excel/2006/main">
          <x14:cfRule type="expression" priority="382" stopIfTrue="1" id="{2A48CE82-239B-4F27-9BD1-2F59ECEE0DA5}">
            <xm:f>Report_Est_PL!$B$3="M USD"</xm:f>
            <x14:dxf>
              <numFmt numFmtId="183" formatCode="#,##0,,_);\(#,##0,,\);&quot; - &quot;;@_)"/>
            </x14:dxf>
          </x14:cfRule>
          <xm:sqref>L87</xm:sqref>
        </x14:conditionalFormatting>
        <x14:conditionalFormatting xmlns:xm="http://schemas.microsoft.com/office/excel/2006/main">
          <x14:cfRule type="expression" priority="381" stopIfTrue="1" id="{8AF12FFA-19B8-4D16-B418-F710B995FE08}">
            <xm:f>Report_Est_PL!$B$3="M USD"</xm:f>
            <x14:dxf>
              <numFmt numFmtId="183" formatCode="#,##0,,_);\(#,##0,,\);&quot; - &quot;;@_)"/>
            </x14:dxf>
          </x14:cfRule>
          <xm:sqref>M87</xm:sqref>
        </x14:conditionalFormatting>
        <x14:conditionalFormatting xmlns:xm="http://schemas.microsoft.com/office/excel/2006/main">
          <x14:cfRule type="expression" priority="380" stopIfTrue="1" id="{7521124D-1E21-471B-9D8A-C98E9861CF05}">
            <xm:f>Report_Est_PL!$B$3="M USD"</xm:f>
            <x14:dxf>
              <numFmt numFmtId="183" formatCode="#,##0,,_);\(#,##0,,\);&quot; - &quot;;@_)"/>
            </x14:dxf>
          </x14:cfRule>
          <xm:sqref>N87</xm:sqref>
        </x14:conditionalFormatting>
        <x14:conditionalFormatting xmlns:xm="http://schemas.microsoft.com/office/excel/2006/main">
          <x14:cfRule type="expression" priority="379" stopIfTrue="1" id="{38581007-B209-4D3D-BA7B-F5B729C7F9FC}">
            <xm:f>Report_Est_PL!$B$3="M USD"</xm:f>
            <x14:dxf>
              <numFmt numFmtId="183" formatCode="#,##0,,_);\(#,##0,,\);&quot; - &quot;;@_)"/>
            </x14:dxf>
          </x14:cfRule>
          <xm:sqref>O87</xm:sqref>
        </x14:conditionalFormatting>
        <x14:conditionalFormatting xmlns:xm="http://schemas.microsoft.com/office/excel/2006/main">
          <x14:cfRule type="expression" priority="378" stopIfTrue="1" id="{35E6C5B4-7E87-4411-9206-E548333B41C5}">
            <xm:f>Report_Est_PL!$B$3="M USD"</xm:f>
            <x14:dxf>
              <numFmt numFmtId="183" formatCode="#,##0,,_);\(#,##0,,\);&quot; - &quot;;@_)"/>
            </x14:dxf>
          </x14:cfRule>
          <xm:sqref>F88</xm:sqref>
        </x14:conditionalFormatting>
        <x14:conditionalFormatting xmlns:xm="http://schemas.microsoft.com/office/excel/2006/main">
          <x14:cfRule type="expression" priority="377" stopIfTrue="1" id="{7DD13A33-9860-45A2-A745-DBC058C457E1}">
            <xm:f>Report_Est_PL!$B$3="M USD"</xm:f>
            <x14:dxf>
              <numFmt numFmtId="183" formatCode="#,##0,,_);\(#,##0,,\);&quot; - &quot;;@_)"/>
            </x14:dxf>
          </x14:cfRule>
          <xm:sqref>G88</xm:sqref>
        </x14:conditionalFormatting>
        <x14:conditionalFormatting xmlns:xm="http://schemas.microsoft.com/office/excel/2006/main">
          <x14:cfRule type="expression" priority="376" stopIfTrue="1" id="{3700D39D-CB7A-44C8-ABB8-1F86F03EDA60}">
            <xm:f>Report_Est_PL!$B$3="M USD"</xm:f>
            <x14:dxf>
              <numFmt numFmtId="183" formatCode="#,##0,,_);\(#,##0,,\);&quot; - &quot;;@_)"/>
            </x14:dxf>
          </x14:cfRule>
          <xm:sqref>H88</xm:sqref>
        </x14:conditionalFormatting>
        <x14:conditionalFormatting xmlns:xm="http://schemas.microsoft.com/office/excel/2006/main">
          <x14:cfRule type="expression" priority="375" stopIfTrue="1" id="{6231C020-2118-4048-9A63-89F27CA5324A}">
            <xm:f>Report_Est_PL!$B$3="M USD"</xm:f>
            <x14:dxf>
              <numFmt numFmtId="183" formatCode="#,##0,,_);\(#,##0,,\);&quot; - &quot;;@_)"/>
            </x14:dxf>
          </x14:cfRule>
          <xm:sqref>I88</xm:sqref>
        </x14:conditionalFormatting>
        <x14:conditionalFormatting xmlns:xm="http://schemas.microsoft.com/office/excel/2006/main">
          <x14:cfRule type="expression" priority="374" stopIfTrue="1" id="{FC5B3124-1C2D-4A4A-86D5-F4B90C8209EB}">
            <xm:f>Report_Est_PL!$B$3="M USD"</xm:f>
            <x14:dxf>
              <numFmt numFmtId="183" formatCode="#,##0,,_);\(#,##0,,\);&quot; - &quot;;@_)"/>
            </x14:dxf>
          </x14:cfRule>
          <xm:sqref>J88</xm:sqref>
        </x14:conditionalFormatting>
        <x14:conditionalFormatting xmlns:xm="http://schemas.microsoft.com/office/excel/2006/main">
          <x14:cfRule type="expression" priority="373" stopIfTrue="1" id="{42E10608-E682-4C5D-AC84-C75CACBC4FF5}">
            <xm:f>Report_Est_PL!$B$3="M USD"</xm:f>
            <x14:dxf>
              <numFmt numFmtId="183" formatCode="#,##0,,_);\(#,##0,,\);&quot; - &quot;;@_)"/>
            </x14:dxf>
          </x14:cfRule>
          <xm:sqref>K88</xm:sqref>
        </x14:conditionalFormatting>
        <x14:conditionalFormatting xmlns:xm="http://schemas.microsoft.com/office/excel/2006/main">
          <x14:cfRule type="expression" priority="372" stopIfTrue="1" id="{3AB548B8-C434-4C3E-85F2-E8696FE85B51}">
            <xm:f>Report_Est_PL!$B$3="M USD"</xm:f>
            <x14:dxf>
              <numFmt numFmtId="183" formatCode="#,##0,,_);\(#,##0,,\);&quot; - &quot;;@_)"/>
            </x14:dxf>
          </x14:cfRule>
          <xm:sqref>L88</xm:sqref>
        </x14:conditionalFormatting>
        <x14:conditionalFormatting xmlns:xm="http://schemas.microsoft.com/office/excel/2006/main">
          <x14:cfRule type="expression" priority="371" stopIfTrue="1" id="{32E99242-FF38-4CC7-99EE-D4690FB12E0C}">
            <xm:f>Report_Est_PL!$B$3="M USD"</xm:f>
            <x14:dxf>
              <numFmt numFmtId="183" formatCode="#,##0,,_);\(#,##0,,\);&quot; - &quot;;@_)"/>
            </x14:dxf>
          </x14:cfRule>
          <xm:sqref>M88</xm:sqref>
        </x14:conditionalFormatting>
        <x14:conditionalFormatting xmlns:xm="http://schemas.microsoft.com/office/excel/2006/main">
          <x14:cfRule type="expression" priority="370" stopIfTrue="1" id="{79537CA2-DE0E-4659-8B41-EDF776F34141}">
            <xm:f>Report_Est_PL!$B$3="M USD"</xm:f>
            <x14:dxf>
              <numFmt numFmtId="183" formatCode="#,##0,,_);\(#,##0,,\);&quot; - &quot;;@_)"/>
            </x14:dxf>
          </x14:cfRule>
          <xm:sqref>N88</xm:sqref>
        </x14:conditionalFormatting>
        <x14:conditionalFormatting xmlns:xm="http://schemas.microsoft.com/office/excel/2006/main">
          <x14:cfRule type="expression" priority="369" stopIfTrue="1" id="{F9D5F50D-D6F3-4CD1-9278-3BE68D5DD579}">
            <xm:f>Report_Est_PL!$B$3="M USD"</xm:f>
            <x14:dxf>
              <numFmt numFmtId="183" formatCode="#,##0,,_);\(#,##0,,\);&quot; - &quot;;@_)"/>
            </x14:dxf>
          </x14:cfRule>
          <xm:sqref>O88</xm:sqref>
        </x14:conditionalFormatting>
        <x14:conditionalFormatting xmlns:xm="http://schemas.microsoft.com/office/excel/2006/main">
          <x14:cfRule type="expression" priority="368" stopIfTrue="1" id="{240E2A1B-EC8B-4615-A2C3-3286B939F237}">
            <xm:f>Report_Est_PL!$B$3="M USD"</xm:f>
            <x14:dxf>
              <numFmt numFmtId="183" formatCode="#,##0,,_);\(#,##0,,\);&quot; - &quot;;@_)"/>
            </x14:dxf>
          </x14:cfRule>
          <xm:sqref>A89</xm:sqref>
        </x14:conditionalFormatting>
        <x14:conditionalFormatting xmlns:xm="http://schemas.microsoft.com/office/excel/2006/main">
          <x14:cfRule type="expression" priority="367" stopIfTrue="1" id="{DBAA76D5-161F-4F93-9F02-90FDD9E3BA69}">
            <xm:f>Report_Est_PL!$B$3="M USD"</xm:f>
            <x14:dxf>
              <numFmt numFmtId="183" formatCode="#,##0,,_);\(#,##0,,\);&quot; - &quot;;@_)"/>
            </x14:dxf>
          </x14:cfRule>
          <xm:sqref>B89</xm:sqref>
        </x14:conditionalFormatting>
        <x14:conditionalFormatting xmlns:xm="http://schemas.microsoft.com/office/excel/2006/main">
          <x14:cfRule type="expression" priority="366" stopIfTrue="1" id="{3F447722-E5B5-42D3-9971-C979F7CA8E6E}">
            <xm:f>Report_Est_PL!$B$3="M USD"</xm:f>
            <x14:dxf>
              <numFmt numFmtId="183" formatCode="#,##0,,_);\(#,##0,,\);&quot; - &quot;;@_)"/>
            </x14:dxf>
          </x14:cfRule>
          <xm:sqref>C89</xm:sqref>
        </x14:conditionalFormatting>
        <x14:conditionalFormatting xmlns:xm="http://schemas.microsoft.com/office/excel/2006/main">
          <x14:cfRule type="expression" priority="365" stopIfTrue="1" id="{04BAC95D-6B96-4006-AB4D-D46CEA133E00}">
            <xm:f>Report_Est_PL!$B$3="M USD"</xm:f>
            <x14:dxf>
              <numFmt numFmtId="183" formatCode="#,##0,,_);\(#,##0,,\);&quot; - &quot;;@_)"/>
            </x14:dxf>
          </x14:cfRule>
          <xm:sqref>D89</xm:sqref>
        </x14:conditionalFormatting>
        <x14:conditionalFormatting xmlns:xm="http://schemas.microsoft.com/office/excel/2006/main">
          <x14:cfRule type="expression" priority="364" stopIfTrue="1" id="{D26F4393-473E-4D69-913F-678A5E881B4E}">
            <xm:f>Report_Est_PL!$B$3="M USD"</xm:f>
            <x14:dxf>
              <numFmt numFmtId="183" formatCode="#,##0,,_);\(#,##0,,\);&quot; - &quot;;@_)"/>
            </x14:dxf>
          </x14:cfRule>
          <xm:sqref>E89</xm:sqref>
        </x14:conditionalFormatting>
        <x14:conditionalFormatting xmlns:xm="http://schemas.microsoft.com/office/excel/2006/main">
          <x14:cfRule type="expression" priority="363" stopIfTrue="1" id="{7367BB17-357A-431A-9490-C41087425664}">
            <xm:f>Report_Est_PL!$B$3="M USD"</xm:f>
            <x14:dxf>
              <numFmt numFmtId="183" formatCode="#,##0,,_);\(#,##0,,\);&quot; - &quot;;@_)"/>
            </x14:dxf>
          </x14:cfRule>
          <xm:sqref>F89</xm:sqref>
        </x14:conditionalFormatting>
        <x14:conditionalFormatting xmlns:xm="http://schemas.microsoft.com/office/excel/2006/main">
          <x14:cfRule type="expression" priority="362" stopIfTrue="1" id="{B626D560-0FDE-4A40-9481-C435A170C250}">
            <xm:f>Report_Est_PL!$B$3="M USD"</xm:f>
            <x14:dxf>
              <numFmt numFmtId="183" formatCode="#,##0,,_);\(#,##0,,\);&quot; - &quot;;@_)"/>
            </x14:dxf>
          </x14:cfRule>
          <xm:sqref>G89</xm:sqref>
        </x14:conditionalFormatting>
        <x14:conditionalFormatting xmlns:xm="http://schemas.microsoft.com/office/excel/2006/main">
          <x14:cfRule type="expression" priority="361" stopIfTrue="1" id="{05B17DC6-3380-4CAA-AD3A-5315578EAE67}">
            <xm:f>Report_Est_PL!$B$3="M USD"</xm:f>
            <x14:dxf>
              <numFmt numFmtId="183" formatCode="#,##0,,_);\(#,##0,,\);&quot; - &quot;;@_)"/>
            </x14:dxf>
          </x14:cfRule>
          <xm:sqref>H89</xm:sqref>
        </x14:conditionalFormatting>
        <x14:conditionalFormatting xmlns:xm="http://schemas.microsoft.com/office/excel/2006/main">
          <x14:cfRule type="expression" priority="360" stopIfTrue="1" id="{BBEF7806-6AAC-42BE-9B7F-BA320D488D72}">
            <xm:f>Report_Est_PL!$B$3="M USD"</xm:f>
            <x14:dxf>
              <numFmt numFmtId="183" formatCode="#,##0,,_);\(#,##0,,\);&quot; - &quot;;@_)"/>
            </x14:dxf>
          </x14:cfRule>
          <xm:sqref>I89</xm:sqref>
        </x14:conditionalFormatting>
        <x14:conditionalFormatting xmlns:xm="http://schemas.microsoft.com/office/excel/2006/main">
          <x14:cfRule type="expression" priority="359" stopIfTrue="1" id="{A67E2D29-5615-4528-8063-761A0C069C20}">
            <xm:f>Report_Est_PL!$B$3="M USD"</xm:f>
            <x14:dxf>
              <numFmt numFmtId="183" formatCode="#,##0,,_);\(#,##0,,\);&quot; - &quot;;@_)"/>
            </x14:dxf>
          </x14:cfRule>
          <xm:sqref>J89</xm:sqref>
        </x14:conditionalFormatting>
        <x14:conditionalFormatting xmlns:xm="http://schemas.microsoft.com/office/excel/2006/main">
          <x14:cfRule type="expression" priority="358" stopIfTrue="1" id="{ED801DD3-B535-4E9C-917C-2188812CC648}">
            <xm:f>Report_Est_PL!$B$3="M USD"</xm:f>
            <x14:dxf>
              <numFmt numFmtId="183" formatCode="#,##0,,_);\(#,##0,,\);&quot; - &quot;;@_)"/>
            </x14:dxf>
          </x14:cfRule>
          <xm:sqref>K89</xm:sqref>
        </x14:conditionalFormatting>
        <x14:conditionalFormatting xmlns:xm="http://schemas.microsoft.com/office/excel/2006/main">
          <x14:cfRule type="expression" priority="357" stopIfTrue="1" id="{045EF056-D555-4A5C-B4F6-5C277DA9AEFA}">
            <xm:f>Report_Est_PL!$B$3="M USD"</xm:f>
            <x14:dxf>
              <numFmt numFmtId="183" formatCode="#,##0,,_);\(#,##0,,\);&quot; - &quot;;@_)"/>
            </x14:dxf>
          </x14:cfRule>
          <xm:sqref>L89</xm:sqref>
        </x14:conditionalFormatting>
        <x14:conditionalFormatting xmlns:xm="http://schemas.microsoft.com/office/excel/2006/main">
          <x14:cfRule type="expression" priority="356" stopIfTrue="1" id="{8F10E71E-7A15-4415-9419-2FFBD34C657B}">
            <xm:f>Report_Est_PL!$B$3="M USD"</xm:f>
            <x14:dxf>
              <numFmt numFmtId="183" formatCode="#,##0,,_);\(#,##0,,\);&quot; - &quot;;@_)"/>
            </x14:dxf>
          </x14:cfRule>
          <xm:sqref>M89</xm:sqref>
        </x14:conditionalFormatting>
        <x14:conditionalFormatting xmlns:xm="http://schemas.microsoft.com/office/excel/2006/main">
          <x14:cfRule type="expression" priority="355" stopIfTrue="1" id="{DBCC7955-8AC0-42E0-B78A-8D96D7F629BF}">
            <xm:f>Report_Est_PL!$B$3="M USD"</xm:f>
            <x14:dxf>
              <numFmt numFmtId="183" formatCode="#,##0,,_);\(#,##0,,\);&quot; - &quot;;@_)"/>
            </x14:dxf>
          </x14:cfRule>
          <xm:sqref>A91</xm:sqref>
        </x14:conditionalFormatting>
        <x14:conditionalFormatting xmlns:xm="http://schemas.microsoft.com/office/excel/2006/main">
          <x14:cfRule type="expression" priority="354" stopIfTrue="1" id="{3029A009-75C7-4A87-88FB-775D1E86B93D}">
            <xm:f>Report_Est_PL!$B$3="M USD"</xm:f>
            <x14:dxf>
              <numFmt numFmtId="183" formatCode="#,##0,,_);\(#,##0,,\);&quot; - &quot;;@_)"/>
            </x14:dxf>
          </x14:cfRule>
          <xm:sqref>B91</xm:sqref>
        </x14:conditionalFormatting>
        <x14:conditionalFormatting xmlns:xm="http://schemas.microsoft.com/office/excel/2006/main">
          <x14:cfRule type="expression" priority="353" stopIfTrue="1" id="{F6C8FB6E-EBBE-4D78-B23C-D0C45B85A930}">
            <xm:f>Report_Est_PL!$B$3="M USD"</xm:f>
            <x14:dxf>
              <numFmt numFmtId="183" formatCode="#,##0,,_);\(#,##0,,\);&quot; - &quot;;@_)"/>
            </x14:dxf>
          </x14:cfRule>
          <xm:sqref>C91</xm:sqref>
        </x14:conditionalFormatting>
        <x14:conditionalFormatting xmlns:xm="http://schemas.microsoft.com/office/excel/2006/main">
          <x14:cfRule type="expression" priority="352" stopIfTrue="1" id="{D63D4FCD-951F-4900-AB14-EFB890BD5216}">
            <xm:f>Report_Est_PL!$B$3="M USD"</xm:f>
            <x14:dxf>
              <numFmt numFmtId="183" formatCode="#,##0,,_);\(#,##0,,\);&quot; - &quot;;@_)"/>
            </x14:dxf>
          </x14:cfRule>
          <xm:sqref>D91</xm:sqref>
        </x14:conditionalFormatting>
        <x14:conditionalFormatting xmlns:xm="http://schemas.microsoft.com/office/excel/2006/main">
          <x14:cfRule type="expression" priority="351" stopIfTrue="1" id="{E674976F-98F5-499D-A582-93D07FFE9C30}">
            <xm:f>Report_Est_PL!$B$3="M USD"</xm:f>
            <x14:dxf>
              <numFmt numFmtId="183" formatCode="#,##0,,_);\(#,##0,,\);&quot; - &quot;;@_)"/>
            </x14:dxf>
          </x14:cfRule>
          <xm:sqref>E91</xm:sqref>
        </x14:conditionalFormatting>
        <x14:conditionalFormatting xmlns:xm="http://schemas.microsoft.com/office/excel/2006/main">
          <x14:cfRule type="expression" priority="350" stopIfTrue="1" id="{09A67428-1A03-41B9-B70B-7DB9A0ED0721}">
            <xm:f>Report_Est_PL!$B$3="M USD"</xm:f>
            <x14:dxf>
              <numFmt numFmtId="183" formatCode="#,##0,,_);\(#,##0,,\);&quot; - &quot;;@_)"/>
            </x14:dxf>
          </x14:cfRule>
          <xm:sqref>F91</xm:sqref>
        </x14:conditionalFormatting>
        <x14:conditionalFormatting xmlns:xm="http://schemas.microsoft.com/office/excel/2006/main">
          <x14:cfRule type="expression" priority="349" stopIfTrue="1" id="{5AF9036B-2CA0-44F1-B20B-CACD8D4E8AF6}">
            <xm:f>Report_Est_PL!$B$3="M USD"</xm:f>
            <x14:dxf>
              <numFmt numFmtId="183" formatCode="#,##0,,_);\(#,##0,,\);&quot; - &quot;;@_)"/>
            </x14:dxf>
          </x14:cfRule>
          <xm:sqref>G91</xm:sqref>
        </x14:conditionalFormatting>
        <x14:conditionalFormatting xmlns:xm="http://schemas.microsoft.com/office/excel/2006/main">
          <x14:cfRule type="expression" priority="348" stopIfTrue="1" id="{AA21719E-691C-4203-9A09-7E11A37852F3}">
            <xm:f>Report_Est_PL!$B$3="M USD"</xm:f>
            <x14:dxf>
              <numFmt numFmtId="183" formatCode="#,##0,,_);\(#,##0,,\);&quot; - &quot;;@_)"/>
            </x14:dxf>
          </x14:cfRule>
          <xm:sqref>H91</xm:sqref>
        </x14:conditionalFormatting>
        <x14:conditionalFormatting xmlns:xm="http://schemas.microsoft.com/office/excel/2006/main">
          <x14:cfRule type="expression" priority="347" stopIfTrue="1" id="{A7959F3E-09C8-4A8B-8340-DDF3578771B7}">
            <xm:f>Report_Est_PL!$B$3="M USD"</xm:f>
            <x14:dxf>
              <numFmt numFmtId="183" formatCode="#,##0,,_);\(#,##0,,\);&quot; - &quot;;@_)"/>
            </x14:dxf>
          </x14:cfRule>
          <xm:sqref>I91</xm:sqref>
        </x14:conditionalFormatting>
        <x14:conditionalFormatting xmlns:xm="http://schemas.microsoft.com/office/excel/2006/main">
          <x14:cfRule type="expression" priority="346" stopIfTrue="1" id="{6364DDE0-DC7F-41FB-BBA0-E2E8C70917A7}">
            <xm:f>Report_Est_PL!$B$3="M USD"</xm:f>
            <x14:dxf>
              <numFmt numFmtId="183" formatCode="#,##0,,_);\(#,##0,,\);&quot; - &quot;;@_)"/>
            </x14:dxf>
          </x14:cfRule>
          <xm:sqref>J91</xm:sqref>
        </x14:conditionalFormatting>
        <x14:conditionalFormatting xmlns:xm="http://schemas.microsoft.com/office/excel/2006/main">
          <x14:cfRule type="expression" priority="345" stopIfTrue="1" id="{2991444A-A6F7-4E4B-AE10-6EB7A7B04023}">
            <xm:f>Report_Est_PL!$B$3="M USD"</xm:f>
            <x14:dxf>
              <numFmt numFmtId="183" formatCode="#,##0,,_);\(#,##0,,\);&quot; - &quot;;@_)"/>
            </x14:dxf>
          </x14:cfRule>
          <xm:sqref>K91</xm:sqref>
        </x14:conditionalFormatting>
        <x14:conditionalFormatting xmlns:xm="http://schemas.microsoft.com/office/excel/2006/main">
          <x14:cfRule type="expression" priority="344" stopIfTrue="1" id="{1581C649-9846-45B2-BCF1-A82B27554699}">
            <xm:f>Report_Est_PL!$B$3="M USD"</xm:f>
            <x14:dxf>
              <numFmt numFmtId="183" formatCode="#,##0,,_);\(#,##0,,\);&quot; - &quot;;@_)"/>
            </x14:dxf>
          </x14:cfRule>
          <xm:sqref>L91</xm:sqref>
        </x14:conditionalFormatting>
        <x14:conditionalFormatting xmlns:xm="http://schemas.microsoft.com/office/excel/2006/main">
          <x14:cfRule type="expression" priority="343" stopIfTrue="1" id="{2203C80F-8450-4EDB-BB0E-7BA5AF2801E6}">
            <xm:f>Report_Est_PL!$B$3="M USD"</xm:f>
            <x14:dxf>
              <numFmt numFmtId="183" formatCode="#,##0,,_);\(#,##0,,\);&quot; - &quot;;@_)"/>
            </x14:dxf>
          </x14:cfRule>
          <xm:sqref>M91</xm:sqref>
        </x14:conditionalFormatting>
        <x14:conditionalFormatting xmlns:xm="http://schemas.microsoft.com/office/excel/2006/main">
          <x14:cfRule type="expression" priority="342" stopIfTrue="1" id="{E6923328-1027-4D1A-AB5F-DB4D2995ECBF}">
            <xm:f>Report_Est_PL!$B$3="M USD"</xm:f>
            <x14:dxf>
              <numFmt numFmtId="183" formatCode="#,##0,,_);\(#,##0,,\);&quot; - &quot;;@_)"/>
            </x14:dxf>
          </x14:cfRule>
          <xm:sqref>A97</xm:sqref>
        </x14:conditionalFormatting>
        <x14:conditionalFormatting xmlns:xm="http://schemas.microsoft.com/office/excel/2006/main">
          <x14:cfRule type="expression" priority="341" stopIfTrue="1" id="{0ED00A3C-1C82-4A8F-99C6-7F43A88DE572}">
            <xm:f>Report_Est_PL!$B$3="M USD"</xm:f>
            <x14:dxf>
              <numFmt numFmtId="183" formatCode="#,##0,,_);\(#,##0,,\);&quot; - &quot;;@_)"/>
            </x14:dxf>
          </x14:cfRule>
          <xm:sqref>B97</xm:sqref>
        </x14:conditionalFormatting>
        <x14:conditionalFormatting xmlns:xm="http://schemas.microsoft.com/office/excel/2006/main">
          <x14:cfRule type="expression" priority="340" stopIfTrue="1" id="{F97D6B49-C6BF-4494-8517-B577EAF05D1B}">
            <xm:f>Report_Est_PL!$B$3="M USD"</xm:f>
            <x14:dxf>
              <numFmt numFmtId="183" formatCode="#,##0,,_);\(#,##0,,\);&quot; - &quot;;@_)"/>
            </x14:dxf>
          </x14:cfRule>
          <xm:sqref>C97</xm:sqref>
        </x14:conditionalFormatting>
        <x14:conditionalFormatting xmlns:xm="http://schemas.microsoft.com/office/excel/2006/main">
          <x14:cfRule type="expression" priority="339" stopIfTrue="1" id="{39F660EC-1FFC-4C21-A6A9-8D47A6803347}">
            <xm:f>Report_Est_PL!$B$3="M USD"</xm:f>
            <x14:dxf>
              <numFmt numFmtId="183" formatCode="#,##0,,_);\(#,##0,,\);&quot; - &quot;;@_)"/>
            </x14:dxf>
          </x14:cfRule>
          <xm:sqref>D97</xm:sqref>
        </x14:conditionalFormatting>
        <x14:conditionalFormatting xmlns:xm="http://schemas.microsoft.com/office/excel/2006/main">
          <x14:cfRule type="expression" priority="338" stopIfTrue="1" id="{39C35489-3DE6-42FB-8212-FCC6D3A33576}">
            <xm:f>Report_Est_PL!$B$3="M USD"</xm:f>
            <x14:dxf>
              <numFmt numFmtId="183" formatCode="#,##0,,_);\(#,##0,,\);&quot; - &quot;;@_)"/>
            </x14:dxf>
          </x14:cfRule>
          <xm:sqref>E97</xm:sqref>
        </x14:conditionalFormatting>
        <x14:conditionalFormatting xmlns:xm="http://schemas.microsoft.com/office/excel/2006/main">
          <x14:cfRule type="expression" priority="337" stopIfTrue="1" id="{EA0E8174-EF42-4065-AC71-849AA88EB4AD}">
            <xm:f>Report_Est_PL!$B$3="M USD"</xm:f>
            <x14:dxf>
              <numFmt numFmtId="183" formatCode="#,##0,,_);\(#,##0,,\);&quot; - &quot;;@_)"/>
            </x14:dxf>
          </x14:cfRule>
          <xm:sqref>F97</xm:sqref>
        </x14:conditionalFormatting>
        <x14:conditionalFormatting xmlns:xm="http://schemas.microsoft.com/office/excel/2006/main">
          <x14:cfRule type="expression" priority="336" stopIfTrue="1" id="{7F9A5CC3-EC93-4FE6-97CF-0786079A9185}">
            <xm:f>Report_Est_PL!$B$3="M USD"</xm:f>
            <x14:dxf>
              <numFmt numFmtId="183" formatCode="#,##0,,_);\(#,##0,,\);&quot; - &quot;;@_)"/>
            </x14:dxf>
          </x14:cfRule>
          <xm:sqref>G97</xm:sqref>
        </x14:conditionalFormatting>
        <x14:conditionalFormatting xmlns:xm="http://schemas.microsoft.com/office/excel/2006/main">
          <x14:cfRule type="expression" priority="335" stopIfTrue="1" id="{03B6E659-F87B-41C6-807B-B3E00E6E628D}">
            <xm:f>Report_Est_PL!$B$3="M USD"</xm:f>
            <x14:dxf>
              <numFmt numFmtId="183" formatCode="#,##0,,_);\(#,##0,,\);&quot; - &quot;;@_)"/>
            </x14:dxf>
          </x14:cfRule>
          <xm:sqref>H97</xm:sqref>
        </x14:conditionalFormatting>
        <x14:conditionalFormatting xmlns:xm="http://schemas.microsoft.com/office/excel/2006/main">
          <x14:cfRule type="expression" priority="334" stopIfTrue="1" id="{7DA1C83C-6316-4F04-9D34-D9EF16D0EE65}">
            <xm:f>Report_Est_PL!$B$3="M USD"</xm:f>
            <x14:dxf>
              <numFmt numFmtId="183" formatCode="#,##0,,_);\(#,##0,,\);&quot; - &quot;;@_)"/>
            </x14:dxf>
          </x14:cfRule>
          <xm:sqref>I97</xm:sqref>
        </x14:conditionalFormatting>
        <x14:conditionalFormatting xmlns:xm="http://schemas.microsoft.com/office/excel/2006/main">
          <x14:cfRule type="expression" priority="333" stopIfTrue="1" id="{C9DB838F-B6B0-4EBD-BF59-18E150EA8E07}">
            <xm:f>Report_Est_PL!$B$3="M USD"</xm:f>
            <x14:dxf>
              <numFmt numFmtId="183" formatCode="#,##0,,_);\(#,##0,,\);&quot; - &quot;;@_)"/>
            </x14:dxf>
          </x14:cfRule>
          <xm:sqref>J97</xm:sqref>
        </x14:conditionalFormatting>
        <x14:conditionalFormatting xmlns:xm="http://schemas.microsoft.com/office/excel/2006/main">
          <x14:cfRule type="expression" priority="332" stopIfTrue="1" id="{B4AC0F85-E4E3-4FAE-AD1F-A1C5658F0F3F}">
            <xm:f>Report_Est_PL!$B$3="M USD"</xm:f>
            <x14:dxf>
              <numFmt numFmtId="183" formatCode="#,##0,,_);\(#,##0,,\);&quot; - &quot;;@_)"/>
            </x14:dxf>
          </x14:cfRule>
          <xm:sqref>K97</xm:sqref>
        </x14:conditionalFormatting>
        <x14:conditionalFormatting xmlns:xm="http://schemas.microsoft.com/office/excel/2006/main">
          <x14:cfRule type="expression" priority="331" stopIfTrue="1" id="{F2B810BB-C85D-4F28-8897-53F9A890AD71}">
            <xm:f>Report_Est_PL!$B$3="M USD"</xm:f>
            <x14:dxf>
              <numFmt numFmtId="183" formatCode="#,##0,,_);\(#,##0,,\);&quot; - &quot;;@_)"/>
            </x14:dxf>
          </x14:cfRule>
          <xm:sqref>L97</xm:sqref>
        </x14:conditionalFormatting>
        <x14:conditionalFormatting xmlns:xm="http://schemas.microsoft.com/office/excel/2006/main">
          <x14:cfRule type="expression" priority="330" stopIfTrue="1" id="{90E81683-709C-4868-9452-411C6056F48B}">
            <xm:f>Report_Est_PL!$B$3="M USD"</xm:f>
            <x14:dxf>
              <numFmt numFmtId="183" formatCode="#,##0,,_);\(#,##0,,\);&quot; - &quot;;@_)"/>
            </x14:dxf>
          </x14:cfRule>
          <xm:sqref>M97</xm:sqref>
        </x14:conditionalFormatting>
        <x14:conditionalFormatting xmlns:xm="http://schemas.microsoft.com/office/excel/2006/main">
          <x14:cfRule type="expression" priority="329" stopIfTrue="1" id="{C0289BF6-EE35-4819-B95A-5FD55A3BC861}">
            <xm:f>Report_Est_PL!$B$3="M USD"</xm:f>
            <x14:dxf>
              <numFmt numFmtId="183" formatCode="#,##0,,_);\(#,##0,,\);&quot; - &quot;;@_)"/>
            </x14:dxf>
          </x14:cfRule>
          <xm:sqref>N97</xm:sqref>
        </x14:conditionalFormatting>
        <x14:conditionalFormatting xmlns:xm="http://schemas.microsoft.com/office/excel/2006/main">
          <x14:cfRule type="expression" priority="328" stopIfTrue="1" id="{65F96D27-860E-44F5-A561-808B82B484BC}">
            <xm:f>Report_Est_PL!$B$3="M USD"</xm:f>
            <x14:dxf>
              <numFmt numFmtId="183" formatCode="#,##0,,_);\(#,##0,,\);&quot; - &quot;;@_)"/>
            </x14:dxf>
          </x14:cfRule>
          <xm:sqref>O97</xm:sqref>
        </x14:conditionalFormatting>
        <x14:conditionalFormatting xmlns:xm="http://schemas.microsoft.com/office/excel/2006/main">
          <x14:cfRule type="expression" priority="327" stopIfTrue="1" id="{65C17B8D-A27F-4AB0-A425-B037A2B35434}">
            <xm:f>Report_Est_PL!$B$3="M USD"</xm:f>
            <x14:dxf>
              <numFmt numFmtId="183" formatCode="#,##0,,_);\(#,##0,,\);&quot; - &quot;;@_)"/>
            </x14:dxf>
          </x14:cfRule>
          <xm:sqref>A98</xm:sqref>
        </x14:conditionalFormatting>
        <x14:conditionalFormatting xmlns:xm="http://schemas.microsoft.com/office/excel/2006/main">
          <x14:cfRule type="expression" priority="326" stopIfTrue="1" id="{7088B978-CCD6-49A7-9916-6D454082DCB0}">
            <xm:f>Report_Est_PL!$B$3="M USD"</xm:f>
            <x14:dxf>
              <numFmt numFmtId="183" formatCode="#,##0,,_);\(#,##0,,\);&quot; - &quot;;@_)"/>
            </x14:dxf>
          </x14:cfRule>
          <xm:sqref>B98</xm:sqref>
        </x14:conditionalFormatting>
        <x14:conditionalFormatting xmlns:xm="http://schemas.microsoft.com/office/excel/2006/main">
          <x14:cfRule type="expression" priority="325" stopIfTrue="1" id="{55E990E8-7D24-42E4-B76B-EC5EB99A727C}">
            <xm:f>Report_Est_PL!$B$3="M USD"</xm:f>
            <x14:dxf>
              <numFmt numFmtId="183" formatCode="#,##0,,_);\(#,##0,,\);&quot; - &quot;;@_)"/>
            </x14:dxf>
          </x14:cfRule>
          <xm:sqref>C98</xm:sqref>
        </x14:conditionalFormatting>
        <x14:conditionalFormatting xmlns:xm="http://schemas.microsoft.com/office/excel/2006/main">
          <x14:cfRule type="expression" priority="324" stopIfTrue="1" id="{13A8D63B-F3EC-46D2-B23A-D5C521F3F2DA}">
            <xm:f>Report_Est_PL!$B$3="M USD"</xm:f>
            <x14:dxf>
              <numFmt numFmtId="183" formatCode="#,##0,,_);\(#,##0,,\);&quot; - &quot;;@_)"/>
            </x14:dxf>
          </x14:cfRule>
          <xm:sqref>D98</xm:sqref>
        </x14:conditionalFormatting>
        <x14:conditionalFormatting xmlns:xm="http://schemas.microsoft.com/office/excel/2006/main">
          <x14:cfRule type="expression" priority="323" stopIfTrue="1" id="{22B1989B-4F06-4F56-959D-F3BBDED32834}">
            <xm:f>Report_Est_PL!$B$3="M USD"</xm:f>
            <x14:dxf>
              <numFmt numFmtId="183" formatCode="#,##0,,_);\(#,##0,,\);&quot; - &quot;;@_)"/>
            </x14:dxf>
          </x14:cfRule>
          <xm:sqref>E98</xm:sqref>
        </x14:conditionalFormatting>
        <x14:conditionalFormatting xmlns:xm="http://schemas.microsoft.com/office/excel/2006/main">
          <x14:cfRule type="expression" priority="322" stopIfTrue="1" id="{C089D26F-54D8-420D-8288-9748464702B0}">
            <xm:f>Report_Est_PL!$B$3="M USD"</xm:f>
            <x14:dxf>
              <numFmt numFmtId="183" formatCode="#,##0,,_);\(#,##0,,\);&quot; - &quot;;@_)"/>
            </x14:dxf>
          </x14:cfRule>
          <xm:sqref>F98</xm:sqref>
        </x14:conditionalFormatting>
        <x14:conditionalFormatting xmlns:xm="http://schemas.microsoft.com/office/excel/2006/main">
          <x14:cfRule type="expression" priority="321" stopIfTrue="1" id="{0678660F-BAA2-49D1-BDB3-871D8A3DA24E}">
            <xm:f>Report_Est_PL!$B$3="M USD"</xm:f>
            <x14:dxf>
              <numFmt numFmtId="183" formatCode="#,##0,,_);\(#,##0,,\);&quot; - &quot;;@_)"/>
            </x14:dxf>
          </x14:cfRule>
          <xm:sqref>G98</xm:sqref>
        </x14:conditionalFormatting>
        <x14:conditionalFormatting xmlns:xm="http://schemas.microsoft.com/office/excel/2006/main">
          <x14:cfRule type="expression" priority="320" stopIfTrue="1" id="{E1F46222-C169-4246-BE33-57FD4CD27670}">
            <xm:f>Report_Est_PL!$B$3="M USD"</xm:f>
            <x14:dxf>
              <numFmt numFmtId="183" formatCode="#,##0,,_);\(#,##0,,\);&quot; - &quot;;@_)"/>
            </x14:dxf>
          </x14:cfRule>
          <xm:sqref>H98</xm:sqref>
        </x14:conditionalFormatting>
        <x14:conditionalFormatting xmlns:xm="http://schemas.microsoft.com/office/excel/2006/main">
          <x14:cfRule type="expression" priority="319" stopIfTrue="1" id="{FAA63DAE-6FBB-4AD1-917B-F7423538FC58}">
            <xm:f>Report_Est_PL!$B$3="M USD"</xm:f>
            <x14:dxf>
              <numFmt numFmtId="183" formatCode="#,##0,,_);\(#,##0,,\);&quot; - &quot;;@_)"/>
            </x14:dxf>
          </x14:cfRule>
          <xm:sqref>I98</xm:sqref>
        </x14:conditionalFormatting>
        <x14:conditionalFormatting xmlns:xm="http://schemas.microsoft.com/office/excel/2006/main">
          <x14:cfRule type="expression" priority="318" stopIfTrue="1" id="{A16BA192-BCF6-41F6-9875-EAF202420E68}">
            <xm:f>Report_Est_PL!$B$3="M USD"</xm:f>
            <x14:dxf>
              <numFmt numFmtId="183" formatCode="#,##0,,_);\(#,##0,,\);&quot; - &quot;;@_)"/>
            </x14:dxf>
          </x14:cfRule>
          <xm:sqref>J98</xm:sqref>
        </x14:conditionalFormatting>
        <x14:conditionalFormatting xmlns:xm="http://schemas.microsoft.com/office/excel/2006/main">
          <x14:cfRule type="expression" priority="317" stopIfTrue="1" id="{D1E2F362-829D-4ADD-8FA2-0A7E2F3563D4}">
            <xm:f>Report_Est_PL!$B$3="M USD"</xm:f>
            <x14:dxf>
              <numFmt numFmtId="183" formatCode="#,##0,,_);\(#,##0,,\);&quot; - &quot;;@_)"/>
            </x14:dxf>
          </x14:cfRule>
          <xm:sqref>K98</xm:sqref>
        </x14:conditionalFormatting>
        <x14:conditionalFormatting xmlns:xm="http://schemas.microsoft.com/office/excel/2006/main">
          <x14:cfRule type="expression" priority="316" stopIfTrue="1" id="{7F6DBA3F-CC36-412A-A40D-3DC88D0F7EC5}">
            <xm:f>Report_Est_PL!$B$3="M USD"</xm:f>
            <x14:dxf>
              <numFmt numFmtId="183" formatCode="#,##0,,_);\(#,##0,,\);&quot; - &quot;;@_)"/>
            </x14:dxf>
          </x14:cfRule>
          <xm:sqref>L98</xm:sqref>
        </x14:conditionalFormatting>
        <x14:conditionalFormatting xmlns:xm="http://schemas.microsoft.com/office/excel/2006/main">
          <x14:cfRule type="expression" priority="315" stopIfTrue="1" id="{DFBF2B64-20F8-4740-8896-CAA73A1FE386}">
            <xm:f>Report_Est_PL!$B$3="M USD"</xm:f>
            <x14:dxf>
              <numFmt numFmtId="183" formatCode="#,##0,,_);\(#,##0,,\);&quot; - &quot;;@_)"/>
            </x14:dxf>
          </x14:cfRule>
          <xm:sqref>M98</xm:sqref>
        </x14:conditionalFormatting>
        <x14:conditionalFormatting xmlns:xm="http://schemas.microsoft.com/office/excel/2006/main">
          <x14:cfRule type="expression" priority="314" stopIfTrue="1" id="{81D19625-8EDC-4568-8E36-F00884941F73}">
            <xm:f>Report_Est_PL!$B$3="M USD"</xm:f>
            <x14:dxf>
              <numFmt numFmtId="183" formatCode="#,##0,,_);\(#,##0,,\);&quot; - &quot;;@_)"/>
            </x14:dxf>
          </x14:cfRule>
          <xm:sqref>A99</xm:sqref>
        </x14:conditionalFormatting>
        <x14:conditionalFormatting xmlns:xm="http://schemas.microsoft.com/office/excel/2006/main">
          <x14:cfRule type="expression" priority="313" stopIfTrue="1" id="{99595658-723B-4A59-BF64-6A1157CE7FAA}">
            <xm:f>Report_Est_PL!$B$3="M USD"</xm:f>
            <x14:dxf>
              <numFmt numFmtId="183" formatCode="#,##0,,_);\(#,##0,,\);&quot; - &quot;;@_)"/>
            </x14:dxf>
          </x14:cfRule>
          <xm:sqref>B99</xm:sqref>
        </x14:conditionalFormatting>
        <x14:conditionalFormatting xmlns:xm="http://schemas.microsoft.com/office/excel/2006/main">
          <x14:cfRule type="expression" priority="312" stopIfTrue="1" id="{E8C00F0F-4470-4E89-8301-375054E1F202}">
            <xm:f>Report_Est_PL!$B$3="M USD"</xm:f>
            <x14:dxf>
              <numFmt numFmtId="183" formatCode="#,##0,,_);\(#,##0,,\);&quot; - &quot;;@_)"/>
            </x14:dxf>
          </x14:cfRule>
          <xm:sqref>C99</xm:sqref>
        </x14:conditionalFormatting>
        <x14:conditionalFormatting xmlns:xm="http://schemas.microsoft.com/office/excel/2006/main">
          <x14:cfRule type="expression" priority="311" stopIfTrue="1" id="{90A3863E-5FF3-4335-8EB0-03916BA320A3}">
            <xm:f>Report_Est_PL!$B$3="M USD"</xm:f>
            <x14:dxf>
              <numFmt numFmtId="183" formatCode="#,##0,,_);\(#,##0,,\);&quot; - &quot;;@_)"/>
            </x14:dxf>
          </x14:cfRule>
          <xm:sqref>D99</xm:sqref>
        </x14:conditionalFormatting>
        <x14:conditionalFormatting xmlns:xm="http://schemas.microsoft.com/office/excel/2006/main">
          <x14:cfRule type="expression" priority="310" stopIfTrue="1" id="{0DE8E135-7228-4658-8DE1-C3FD754DF23D}">
            <xm:f>Report_Est_PL!$B$3="M USD"</xm:f>
            <x14:dxf>
              <numFmt numFmtId="183" formatCode="#,##0,,_);\(#,##0,,\);&quot; - &quot;;@_)"/>
            </x14:dxf>
          </x14:cfRule>
          <xm:sqref>E99</xm:sqref>
        </x14:conditionalFormatting>
        <x14:conditionalFormatting xmlns:xm="http://schemas.microsoft.com/office/excel/2006/main">
          <x14:cfRule type="expression" priority="309" stopIfTrue="1" id="{E47C655C-ACB9-4929-A06B-C674B870A1D7}">
            <xm:f>Report_Est_PL!$B$3="M USD"</xm:f>
            <x14:dxf>
              <numFmt numFmtId="183" formatCode="#,##0,,_);\(#,##0,,\);&quot; - &quot;;@_)"/>
            </x14:dxf>
          </x14:cfRule>
          <xm:sqref>F99</xm:sqref>
        </x14:conditionalFormatting>
        <x14:conditionalFormatting xmlns:xm="http://schemas.microsoft.com/office/excel/2006/main">
          <x14:cfRule type="expression" priority="308" stopIfTrue="1" id="{586F234A-FA73-41E1-990F-96928E2A3982}">
            <xm:f>Report_Est_PL!$B$3="M USD"</xm:f>
            <x14:dxf>
              <numFmt numFmtId="183" formatCode="#,##0,,_);\(#,##0,,\);&quot; - &quot;;@_)"/>
            </x14:dxf>
          </x14:cfRule>
          <xm:sqref>G99</xm:sqref>
        </x14:conditionalFormatting>
        <x14:conditionalFormatting xmlns:xm="http://schemas.microsoft.com/office/excel/2006/main">
          <x14:cfRule type="expression" priority="307" stopIfTrue="1" id="{8C95BFF0-6F5E-4B74-ABF0-6BBED47DA641}">
            <xm:f>Report_Est_PL!$B$3="M USD"</xm:f>
            <x14:dxf>
              <numFmt numFmtId="183" formatCode="#,##0,,_);\(#,##0,,\);&quot; - &quot;;@_)"/>
            </x14:dxf>
          </x14:cfRule>
          <xm:sqref>H99</xm:sqref>
        </x14:conditionalFormatting>
        <x14:conditionalFormatting xmlns:xm="http://schemas.microsoft.com/office/excel/2006/main">
          <x14:cfRule type="expression" priority="306" stopIfTrue="1" id="{F3ED1841-7240-44F8-A911-B7DE2F40672E}">
            <xm:f>Report_Est_PL!$B$3="M USD"</xm:f>
            <x14:dxf>
              <numFmt numFmtId="183" formatCode="#,##0,,_);\(#,##0,,\);&quot; - &quot;;@_)"/>
            </x14:dxf>
          </x14:cfRule>
          <xm:sqref>I99</xm:sqref>
        </x14:conditionalFormatting>
        <x14:conditionalFormatting xmlns:xm="http://schemas.microsoft.com/office/excel/2006/main">
          <x14:cfRule type="expression" priority="305" stopIfTrue="1" id="{CDFB3B56-E04B-4B49-AF4B-92F088E568F2}">
            <xm:f>Report_Est_PL!$B$3="M USD"</xm:f>
            <x14:dxf>
              <numFmt numFmtId="183" formatCode="#,##0,,_);\(#,##0,,\);&quot; - &quot;;@_)"/>
            </x14:dxf>
          </x14:cfRule>
          <xm:sqref>J99</xm:sqref>
        </x14:conditionalFormatting>
        <x14:conditionalFormatting xmlns:xm="http://schemas.microsoft.com/office/excel/2006/main">
          <x14:cfRule type="expression" priority="304" stopIfTrue="1" id="{5A5EBEC9-5836-452A-8255-349CFB51F57F}">
            <xm:f>Report_Est_PL!$B$3="M USD"</xm:f>
            <x14:dxf>
              <numFmt numFmtId="183" formatCode="#,##0,,_);\(#,##0,,\);&quot; - &quot;;@_)"/>
            </x14:dxf>
          </x14:cfRule>
          <xm:sqref>K99</xm:sqref>
        </x14:conditionalFormatting>
        <x14:conditionalFormatting xmlns:xm="http://schemas.microsoft.com/office/excel/2006/main">
          <x14:cfRule type="expression" priority="303" stopIfTrue="1" id="{FD0E5B33-5FAB-4EBC-B9DB-21CDE3A71EE1}">
            <xm:f>Report_Est_PL!$B$3="M USD"</xm:f>
            <x14:dxf>
              <numFmt numFmtId="183" formatCode="#,##0,,_);\(#,##0,,\);&quot; - &quot;;@_)"/>
            </x14:dxf>
          </x14:cfRule>
          <xm:sqref>L99</xm:sqref>
        </x14:conditionalFormatting>
        <x14:conditionalFormatting xmlns:xm="http://schemas.microsoft.com/office/excel/2006/main">
          <x14:cfRule type="expression" priority="302" stopIfTrue="1" id="{AC9E096D-6BFF-4E55-B455-987AF46BF1D6}">
            <xm:f>Report_Est_PL!$B$3="M USD"</xm:f>
            <x14:dxf>
              <numFmt numFmtId="183" formatCode="#,##0,,_);\(#,##0,,\);&quot; - &quot;;@_)"/>
            </x14:dxf>
          </x14:cfRule>
          <xm:sqref>M99</xm:sqref>
        </x14:conditionalFormatting>
        <x14:conditionalFormatting xmlns:xm="http://schemas.microsoft.com/office/excel/2006/main">
          <x14:cfRule type="expression" priority="301" stopIfTrue="1" id="{6AB04CF5-FCD1-4319-8AB9-D81E9759005F}">
            <xm:f>Report_Est_PL!$B$3="M USD"</xm:f>
            <x14:dxf>
              <numFmt numFmtId="183" formatCode="#,##0,,_);\(#,##0,,\);&quot; - &quot;;@_)"/>
            </x14:dxf>
          </x14:cfRule>
          <xm:sqref>A101</xm:sqref>
        </x14:conditionalFormatting>
        <x14:conditionalFormatting xmlns:xm="http://schemas.microsoft.com/office/excel/2006/main">
          <x14:cfRule type="expression" priority="300" stopIfTrue="1" id="{B48D580D-E276-4FD3-9524-8E5451C4DE15}">
            <xm:f>Report_Est_PL!$B$3="M USD"</xm:f>
            <x14:dxf>
              <numFmt numFmtId="183" formatCode="#,##0,,_);\(#,##0,,\);&quot; - &quot;;@_)"/>
            </x14:dxf>
          </x14:cfRule>
          <xm:sqref>B101</xm:sqref>
        </x14:conditionalFormatting>
        <x14:conditionalFormatting xmlns:xm="http://schemas.microsoft.com/office/excel/2006/main">
          <x14:cfRule type="expression" priority="299" stopIfTrue="1" id="{875A5D2D-A8D0-4D68-B05F-2064CCF4118A}">
            <xm:f>Report_Est_PL!$B$3="M USD"</xm:f>
            <x14:dxf>
              <numFmt numFmtId="183" formatCode="#,##0,,_);\(#,##0,,\);&quot; - &quot;;@_)"/>
            </x14:dxf>
          </x14:cfRule>
          <xm:sqref>C101</xm:sqref>
        </x14:conditionalFormatting>
        <x14:conditionalFormatting xmlns:xm="http://schemas.microsoft.com/office/excel/2006/main">
          <x14:cfRule type="expression" priority="298" stopIfTrue="1" id="{7487629F-A9B9-43C4-86BF-3089809DA985}">
            <xm:f>Report_Est_PL!$B$3="M USD"</xm:f>
            <x14:dxf>
              <numFmt numFmtId="183" formatCode="#,##0,,_);\(#,##0,,\);&quot; - &quot;;@_)"/>
            </x14:dxf>
          </x14:cfRule>
          <xm:sqref>D101</xm:sqref>
        </x14:conditionalFormatting>
        <x14:conditionalFormatting xmlns:xm="http://schemas.microsoft.com/office/excel/2006/main">
          <x14:cfRule type="expression" priority="297" stopIfTrue="1" id="{073A5722-9481-4CAB-8117-591A312EBEE4}">
            <xm:f>Report_Est_PL!$B$3="M USD"</xm:f>
            <x14:dxf>
              <numFmt numFmtId="183" formatCode="#,##0,,_);\(#,##0,,\);&quot; - &quot;;@_)"/>
            </x14:dxf>
          </x14:cfRule>
          <xm:sqref>E101</xm:sqref>
        </x14:conditionalFormatting>
        <x14:conditionalFormatting xmlns:xm="http://schemas.microsoft.com/office/excel/2006/main">
          <x14:cfRule type="expression" priority="296" stopIfTrue="1" id="{6A8A46B5-B7E5-4886-A846-A8094200E97C}">
            <xm:f>Report_Est_PL!$B$3="M USD"</xm:f>
            <x14:dxf>
              <numFmt numFmtId="183" formatCode="#,##0,,_);\(#,##0,,\);&quot; - &quot;;@_)"/>
            </x14:dxf>
          </x14:cfRule>
          <xm:sqref>F101</xm:sqref>
        </x14:conditionalFormatting>
        <x14:conditionalFormatting xmlns:xm="http://schemas.microsoft.com/office/excel/2006/main">
          <x14:cfRule type="expression" priority="295" stopIfTrue="1" id="{1A52BB3D-84C9-4185-B2F4-3A74CE012941}">
            <xm:f>Report_Est_PL!$B$3="M USD"</xm:f>
            <x14:dxf>
              <numFmt numFmtId="183" formatCode="#,##0,,_);\(#,##0,,\);&quot; - &quot;;@_)"/>
            </x14:dxf>
          </x14:cfRule>
          <xm:sqref>G101</xm:sqref>
        </x14:conditionalFormatting>
        <x14:conditionalFormatting xmlns:xm="http://schemas.microsoft.com/office/excel/2006/main">
          <x14:cfRule type="expression" priority="294" stopIfTrue="1" id="{86B97185-32CA-4970-9E81-A956C48643F5}">
            <xm:f>Report_Est_PL!$B$3="M USD"</xm:f>
            <x14:dxf>
              <numFmt numFmtId="183" formatCode="#,##0,,_);\(#,##0,,\);&quot; - &quot;;@_)"/>
            </x14:dxf>
          </x14:cfRule>
          <xm:sqref>H101</xm:sqref>
        </x14:conditionalFormatting>
        <x14:conditionalFormatting xmlns:xm="http://schemas.microsoft.com/office/excel/2006/main">
          <x14:cfRule type="expression" priority="293" stopIfTrue="1" id="{F88616F3-EDC6-4350-B771-F716D56C4F51}">
            <xm:f>Report_Est_PL!$B$3="M USD"</xm:f>
            <x14:dxf>
              <numFmt numFmtId="183" formatCode="#,##0,,_);\(#,##0,,\);&quot; - &quot;;@_)"/>
            </x14:dxf>
          </x14:cfRule>
          <xm:sqref>I101</xm:sqref>
        </x14:conditionalFormatting>
        <x14:conditionalFormatting xmlns:xm="http://schemas.microsoft.com/office/excel/2006/main">
          <x14:cfRule type="expression" priority="292" stopIfTrue="1" id="{B724A41E-4E94-4B91-AB18-5A6F5C1953DF}">
            <xm:f>Report_Est_PL!$B$3="M USD"</xm:f>
            <x14:dxf>
              <numFmt numFmtId="183" formatCode="#,##0,,_);\(#,##0,,\);&quot; - &quot;;@_)"/>
            </x14:dxf>
          </x14:cfRule>
          <xm:sqref>J101</xm:sqref>
        </x14:conditionalFormatting>
        <x14:conditionalFormatting xmlns:xm="http://schemas.microsoft.com/office/excel/2006/main">
          <x14:cfRule type="expression" priority="291" stopIfTrue="1" id="{11A37183-A622-4E60-8A4A-87278DED013E}">
            <xm:f>Report_Est_PL!$B$3="M USD"</xm:f>
            <x14:dxf>
              <numFmt numFmtId="183" formatCode="#,##0,,_);\(#,##0,,\);&quot; - &quot;;@_)"/>
            </x14:dxf>
          </x14:cfRule>
          <xm:sqref>K101</xm:sqref>
        </x14:conditionalFormatting>
        <x14:conditionalFormatting xmlns:xm="http://schemas.microsoft.com/office/excel/2006/main">
          <x14:cfRule type="expression" priority="290" stopIfTrue="1" id="{E94EA31B-010C-4D3C-8D0D-9E5D3C15F0F4}">
            <xm:f>Report_Est_PL!$B$3="M USD"</xm:f>
            <x14:dxf>
              <numFmt numFmtId="183" formatCode="#,##0,,_);\(#,##0,,\);&quot; - &quot;;@_)"/>
            </x14:dxf>
          </x14:cfRule>
          <xm:sqref>L101</xm:sqref>
        </x14:conditionalFormatting>
        <x14:conditionalFormatting xmlns:xm="http://schemas.microsoft.com/office/excel/2006/main">
          <x14:cfRule type="expression" priority="289" stopIfTrue="1" id="{CE97517D-A844-4268-B417-39E8232E93F5}">
            <xm:f>Report_Est_PL!$B$3="M USD"</xm:f>
            <x14:dxf>
              <numFmt numFmtId="183" formatCode="#,##0,,_);\(#,##0,,\);&quot; - &quot;;@_)"/>
            </x14:dxf>
          </x14:cfRule>
          <xm:sqref>M101</xm:sqref>
        </x14:conditionalFormatting>
        <x14:conditionalFormatting xmlns:xm="http://schemas.microsoft.com/office/excel/2006/main">
          <x14:cfRule type="expression" priority="288" stopIfTrue="1" id="{D7BA627B-D3F1-4989-9C91-DC99687F0526}">
            <xm:f>Report_Est_PL!$B$3="M USD"</xm:f>
            <x14:dxf>
              <numFmt numFmtId="183" formatCode="#,##0,,_);\(#,##0,,\);&quot; - &quot;;@_)"/>
            </x14:dxf>
          </x14:cfRule>
          <xm:sqref>A102</xm:sqref>
        </x14:conditionalFormatting>
        <x14:conditionalFormatting xmlns:xm="http://schemas.microsoft.com/office/excel/2006/main">
          <x14:cfRule type="expression" priority="287" stopIfTrue="1" id="{1CCACDD3-2592-4C4A-A1B9-C091C2BF895C}">
            <xm:f>Report_Est_PL!$B$3="M USD"</xm:f>
            <x14:dxf>
              <numFmt numFmtId="183" formatCode="#,##0,,_);\(#,##0,,\);&quot; - &quot;;@_)"/>
            </x14:dxf>
          </x14:cfRule>
          <xm:sqref>B102</xm:sqref>
        </x14:conditionalFormatting>
        <x14:conditionalFormatting xmlns:xm="http://schemas.microsoft.com/office/excel/2006/main">
          <x14:cfRule type="expression" priority="286" stopIfTrue="1" id="{611AF5CD-21D3-4E98-8DFD-417F334AB110}">
            <xm:f>Report_Est_PL!$B$3="M USD"</xm:f>
            <x14:dxf>
              <numFmt numFmtId="183" formatCode="#,##0,,_);\(#,##0,,\);&quot; - &quot;;@_)"/>
            </x14:dxf>
          </x14:cfRule>
          <xm:sqref>C102</xm:sqref>
        </x14:conditionalFormatting>
        <x14:conditionalFormatting xmlns:xm="http://schemas.microsoft.com/office/excel/2006/main">
          <x14:cfRule type="expression" priority="285" stopIfTrue="1" id="{AD4EA57A-B3D4-4C05-BD59-7049ABD3E86F}">
            <xm:f>Report_Est_PL!$B$3="M USD"</xm:f>
            <x14:dxf>
              <numFmt numFmtId="183" formatCode="#,##0,,_);\(#,##0,,\);&quot; - &quot;;@_)"/>
            </x14:dxf>
          </x14:cfRule>
          <xm:sqref>D102</xm:sqref>
        </x14:conditionalFormatting>
        <x14:conditionalFormatting xmlns:xm="http://schemas.microsoft.com/office/excel/2006/main">
          <x14:cfRule type="expression" priority="284" stopIfTrue="1" id="{9EFCAC38-F82F-4130-803A-312468B63666}">
            <xm:f>Report_Est_PL!$B$3="M USD"</xm:f>
            <x14:dxf>
              <numFmt numFmtId="183" formatCode="#,##0,,_);\(#,##0,,\);&quot; - &quot;;@_)"/>
            </x14:dxf>
          </x14:cfRule>
          <xm:sqref>E102</xm:sqref>
        </x14:conditionalFormatting>
        <x14:conditionalFormatting xmlns:xm="http://schemas.microsoft.com/office/excel/2006/main">
          <x14:cfRule type="expression" priority="283" stopIfTrue="1" id="{37D958C4-6543-4561-A0AB-500D528CA5BC}">
            <xm:f>Report_Est_PL!$B$3="M USD"</xm:f>
            <x14:dxf>
              <numFmt numFmtId="183" formatCode="#,##0,,_);\(#,##0,,\);&quot; - &quot;;@_)"/>
            </x14:dxf>
          </x14:cfRule>
          <xm:sqref>F102</xm:sqref>
        </x14:conditionalFormatting>
        <x14:conditionalFormatting xmlns:xm="http://schemas.microsoft.com/office/excel/2006/main">
          <x14:cfRule type="expression" priority="282" stopIfTrue="1" id="{85F92CB5-1E08-44A3-B6F3-91D92FFF6C34}">
            <xm:f>Report_Est_PL!$B$3="M USD"</xm:f>
            <x14:dxf>
              <numFmt numFmtId="183" formatCode="#,##0,,_);\(#,##0,,\);&quot; - &quot;;@_)"/>
            </x14:dxf>
          </x14:cfRule>
          <xm:sqref>G102</xm:sqref>
        </x14:conditionalFormatting>
        <x14:conditionalFormatting xmlns:xm="http://schemas.microsoft.com/office/excel/2006/main">
          <x14:cfRule type="expression" priority="281" stopIfTrue="1" id="{1FC6F1B1-6D4B-432E-90A6-70BCEBADAF35}">
            <xm:f>Report_Est_PL!$B$3="M USD"</xm:f>
            <x14:dxf>
              <numFmt numFmtId="183" formatCode="#,##0,,_);\(#,##0,,\);&quot; - &quot;;@_)"/>
            </x14:dxf>
          </x14:cfRule>
          <xm:sqref>H102</xm:sqref>
        </x14:conditionalFormatting>
        <x14:conditionalFormatting xmlns:xm="http://schemas.microsoft.com/office/excel/2006/main">
          <x14:cfRule type="expression" priority="280" stopIfTrue="1" id="{3E057F1F-CEAF-45AD-B50E-0D1D9A22C739}">
            <xm:f>Report_Est_PL!$B$3="M USD"</xm:f>
            <x14:dxf>
              <numFmt numFmtId="183" formatCode="#,##0,,_);\(#,##0,,\);&quot; - &quot;;@_)"/>
            </x14:dxf>
          </x14:cfRule>
          <xm:sqref>I102</xm:sqref>
        </x14:conditionalFormatting>
        <x14:conditionalFormatting xmlns:xm="http://schemas.microsoft.com/office/excel/2006/main">
          <x14:cfRule type="expression" priority="279" stopIfTrue="1" id="{B82C5D21-D14C-48B8-99A4-CD96169ACC93}">
            <xm:f>Report_Est_PL!$B$3="M USD"</xm:f>
            <x14:dxf>
              <numFmt numFmtId="183" formatCode="#,##0,,_);\(#,##0,,\);&quot; - &quot;;@_)"/>
            </x14:dxf>
          </x14:cfRule>
          <xm:sqref>J102</xm:sqref>
        </x14:conditionalFormatting>
        <x14:conditionalFormatting xmlns:xm="http://schemas.microsoft.com/office/excel/2006/main">
          <x14:cfRule type="expression" priority="278" stopIfTrue="1" id="{E6521FF7-1D8B-43A0-99B6-1FFEFD926270}">
            <xm:f>Report_Est_PL!$B$3="M USD"</xm:f>
            <x14:dxf>
              <numFmt numFmtId="183" formatCode="#,##0,,_);\(#,##0,,\);&quot; - &quot;;@_)"/>
            </x14:dxf>
          </x14:cfRule>
          <xm:sqref>K102</xm:sqref>
        </x14:conditionalFormatting>
        <x14:conditionalFormatting xmlns:xm="http://schemas.microsoft.com/office/excel/2006/main">
          <x14:cfRule type="expression" priority="277" stopIfTrue="1" id="{19537207-8AD7-4733-8C74-57CCC0DA1CBA}">
            <xm:f>Report_Est_PL!$B$3="M USD"</xm:f>
            <x14:dxf>
              <numFmt numFmtId="183" formatCode="#,##0,,_);\(#,##0,,\);&quot; - &quot;;@_)"/>
            </x14:dxf>
          </x14:cfRule>
          <xm:sqref>L102</xm:sqref>
        </x14:conditionalFormatting>
        <x14:conditionalFormatting xmlns:xm="http://schemas.microsoft.com/office/excel/2006/main">
          <x14:cfRule type="expression" priority="276" stopIfTrue="1" id="{937D53EF-4E08-448E-8905-E41AC63A2D27}">
            <xm:f>Report_Est_PL!$B$3="M USD"</xm:f>
            <x14:dxf>
              <numFmt numFmtId="183" formatCode="#,##0,,_);\(#,##0,,\);&quot; - &quot;;@_)"/>
            </x14:dxf>
          </x14:cfRule>
          <xm:sqref>M102</xm:sqref>
        </x14:conditionalFormatting>
        <x14:conditionalFormatting xmlns:xm="http://schemas.microsoft.com/office/excel/2006/main">
          <x14:cfRule type="expression" priority="275" stopIfTrue="1" id="{A6D2D529-0EC5-45E8-9136-DBB61C821B21}">
            <xm:f>Report_Est_PL!$B$3="M USD"</xm:f>
            <x14:dxf>
              <numFmt numFmtId="183" formatCode="#,##0,,_);\(#,##0,,\);&quot; - &quot;;@_)"/>
            </x14:dxf>
          </x14:cfRule>
          <xm:sqref>A103</xm:sqref>
        </x14:conditionalFormatting>
        <x14:conditionalFormatting xmlns:xm="http://schemas.microsoft.com/office/excel/2006/main">
          <x14:cfRule type="expression" priority="274" stopIfTrue="1" id="{D77798E4-91BD-4192-ABDD-AE7B39304435}">
            <xm:f>Report_Est_PL!$B$3="M USD"</xm:f>
            <x14:dxf>
              <numFmt numFmtId="183" formatCode="#,##0,,_);\(#,##0,,\);&quot; - &quot;;@_)"/>
            </x14:dxf>
          </x14:cfRule>
          <xm:sqref>B103</xm:sqref>
        </x14:conditionalFormatting>
        <x14:conditionalFormatting xmlns:xm="http://schemas.microsoft.com/office/excel/2006/main">
          <x14:cfRule type="expression" priority="273" stopIfTrue="1" id="{2582D31F-A829-4247-AB4A-723E347B7884}">
            <xm:f>Report_Est_PL!$B$3="M USD"</xm:f>
            <x14:dxf>
              <numFmt numFmtId="183" formatCode="#,##0,,_);\(#,##0,,\);&quot; - &quot;;@_)"/>
            </x14:dxf>
          </x14:cfRule>
          <xm:sqref>C103</xm:sqref>
        </x14:conditionalFormatting>
        <x14:conditionalFormatting xmlns:xm="http://schemas.microsoft.com/office/excel/2006/main">
          <x14:cfRule type="expression" priority="272" stopIfTrue="1" id="{02AC72F7-835A-483B-A567-00CF6DAEBF70}">
            <xm:f>Report_Est_PL!$B$3="M USD"</xm:f>
            <x14:dxf>
              <numFmt numFmtId="183" formatCode="#,##0,,_);\(#,##0,,\);&quot; - &quot;;@_)"/>
            </x14:dxf>
          </x14:cfRule>
          <xm:sqref>D103</xm:sqref>
        </x14:conditionalFormatting>
        <x14:conditionalFormatting xmlns:xm="http://schemas.microsoft.com/office/excel/2006/main">
          <x14:cfRule type="expression" priority="271" stopIfTrue="1" id="{43DF78C7-DC33-4C29-9753-D7E7CD607E6E}">
            <xm:f>Report_Est_PL!$B$3="M USD"</xm:f>
            <x14:dxf>
              <numFmt numFmtId="183" formatCode="#,##0,,_);\(#,##0,,\);&quot; - &quot;;@_)"/>
            </x14:dxf>
          </x14:cfRule>
          <xm:sqref>E103</xm:sqref>
        </x14:conditionalFormatting>
        <x14:conditionalFormatting xmlns:xm="http://schemas.microsoft.com/office/excel/2006/main">
          <x14:cfRule type="expression" priority="270" stopIfTrue="1" id="{6CF2ED73-9AF8-4BBF-B7E6-09EB8B752137}">
            <xm:f>Report_Est_PL!$B$3="M USD"</xm:f>
            <x14:dxf>
              <numFmt numFmtId="183" formatCode="#,##0,,_);\(#,##0,,\);&quot; - &quot;;@_)"/>
            </x14:dxf>
          </x14:cfRule>
          <xm:sqref>F103</xm:sqref>
        </x14:conditionalFormatting>
        <x14:conditionalFormatting xmlns:xm="http://schemas.microsoft.com/office/excel/2006/main">
          <x14:cfRule type="expression" priority="269" stopIfTrue="1" id="{FAA0AA03-0DB0-4E6C-A316-A63274A2C4AC}">
            <xm:f>Report_Est_PL!$B$3="M USD"</xm:f>
            <x14:dxf>
              <numFmt numFmtId="183" formatCode="#,##0,,_);\(#,##0,,\);&quot; - &quot;;@_)"/>
            </x14:dxf>
          </x14:cfRule>
          <xm:sqref>G103</xm:sqref>
        </x14:conditionalFormatting>
        <x14:conditionalFormatting xmlns:xm="http://schemas.microsoft.com/office/excel/2006/main">
          <x14:cfRule type="expression" priority="268" stopIfTrue="1" id="{E53CFAF5-5D6A-4AA0-A50F-8B43F2753724}">
            <xm:f>Report_Est_PL!$B$3="M USD"</xm:f>
            <x14:dxf>
              <numFmt numFmtId="183" formatCode="#,##0,,_);\(#,##0,,\);&quot; - &quot;;@_)"/>
            </x14:dxf>
          </x14:cfRule>
          <xm:sqref>H103</xm:sqref>
        </x14:conditionalFormatting>
        <x14:conditionalFormatting xmlns:xm="http://schemas.microsoft.com/office/excel/2006/main">
          <x14:cfRule type="expression" priority="267" stopIfTrue="1" id="{EE6ABDCC-9602-4C22-AEAB-A1799D849B1E}">
            <xm:f>Report_Est_PL!$B$3="M USD"</xm:f>
            <x14:dxf>
              <numFmt numFmtId="183" formatCode="#,##0,,_);\(#,##0,,\);&quot; - &quot;;@_)"/>
            </x14:dxf>
          </x14:cfRule>
          <xm:sqref>I103</xm:sqref>
        </x14:conditionalFormatting>
        <x14:conditionalFormatting xmlns:xm="http://schemas.microsoft.com/office/excel/2006/main">
          <x14:cfRule type="expression" priority="266" stopIfTrue="1" id="{A43D0B0E-0092-46C2-AD16-FA9D95070EF4}">
            <xm:f>Report_Est_PL!$B$3="M USD"</xm:f>
            <x14:dxf>
              <numFmt numFmtId="183" formatCode="#,##0,,_);\(#,##0,,\);&quot; - &quot;;@_)"/>
            </x14:dxf>
          </x14:cfRule>
          <xm:sqref>J103</xm:sqref>
        </x14:conditionalFormatting>
        <x14:conditionalFormatting xmlns:xm="http://schemas.microsoft.com/office/excel/2006/main">
          <x14:cfRule type="expression" priority="265" stopIfTrue="1" id="{90A912D4-04D8-4EAE-B0C6-DB561B4EB7E0}">
            <xm:f>Report_Est_PL!$B$3="M USD"</xm:f>
            <x14:dxf>
              <numFmt numFmtId="183" formatCode="#,##0,,_);\(#,##0,,\);&quot; - &quot;;@_)"/>
            </x14:dxf>
          </x14:cfRule>
          <xm:sqref>K103</xm:sqref>
        </x14:conditionalFormatting>
        <x14:conditionalFormatting xmlns:xm="http://schemas.microsoft.com/office/excel/2006/main">
          <x14:cfRule type="expression" priority="264" stopIfTrue="1" id="{1DDF393E-9301-4735-8B20-30819C58DC8F}">
            <xm:f>Report_Est_PL!$B$3="M USD"</xm:f>
            <x14:dxf>
              <numFmt numFmtId="183" formatCode="#,##0,,_);\(#,##0,,\);&quot; - &quot;;@_)"/>
            </x14:dxf>
          </x14:cfRule>
          <xm:sqref>L103</xm:sqref>
        </x14:conditionalFormatting>
        <x14:conditionalFormatting xmlns:xm="http://schemas.microsoft.com/office/excel/2006/main">
          <x14:cfRule type="expression" priority="263" stopIfTrue="1" id="{E16BDE3F-2465-4C6D-A484-A036A4828174}">
            <xm:f>Report_Est_PL!$B$3="M USD"</xm:f>
            <x14:dxf>
              <numFmt numFmtId="183" formatCode="#,##0,,_);\(#,##0,,\);&quot; - &quot;;@_)"/>
            </x14:dxf>
          </x14:cfRule>
          <xm:sqref>M103</xm:sqref>
        </x14:conditionalFormatting>
        <x14:conditionalFormatting xmlns:xm="http://schemas.microsoft.com/office/excel/2006/main">
          <x14:cfRule type="expression" priority="262" stopIfTrue="1" id="{BC2E7C96-C7F3-4C55-89CD-ACEFECD05BC0}">
            <xm:f>Report_Est_PL!$B$3="M USD"</xm:f>
            <x14:dxf>
              <numFmt numFmtId="183" formatCode="#,##0,,_);\(#,##0,,\);&quot; - &quot;;@_)"/>
            </x14:dxf>
          </x14:cfRule>
          <xm:sqref>A104</xm:sqref>
        </x14:conditionalFormatting>
        <x14:conditionalFormatting xmlns:xm="http://schemas.microsoft.com/office/excel/2006/main">
          <x14:cfRule type="expression" priority="261" stopIfTrue="1" id="{C394EC65-1FC6-42BB-BB80-1586D13CA764}">
            <xm:f>Report_Est_PL!$B$3="M USD"</xm:f>
            <x14:dxf>
              <numFmt numFmtId="183" formatCode="#,##0,,_);\(#,##0,,\);&quot; - &quot;;@_)"/>
            </x14:dxf>
          </x14:cfRule>
          <xm:sqref>B104</xm:sqref>
        </x14:conditionalFormatting>
        <x14:conditionalFormatting xmlns:xm="http://schemas.microsoft.com/office/excel/2006/main">
          <x14:cfRule type="expression" priority="260" stopIfTrue="1" id="{66041DBC-068C-4169-968E-F0B61A019C62}">
            <xm:f>Report_Est_PL!$B$3="M USD"</xm:f>
            <x14:dxf>
              <numFmt numFmtId="183" formatCode="#,##0,,_);\(#,##0,,\);&quot; - &quot;;@_)"/>
            </x14:dxf>
          </x14:cfRule>
          <xm:sqref>C104</xm:sqref>
        </x14:conditionalFormatting>
        <x14:conditionalFormatting xmlns:xm="http://schemas.microsoft.com/office/excel/2006/main">
          <x14:cfRule type="expression" priority="259" stopIfTrue="1" id="{6D4E216C-67C6-4CB9-9537-52E2E98C2721}">
            <xm:f>Report_Est_PL!$B$3="M USD"</xm:f>
            <x14:dxf>
              <numFmt numFmtId="183" formatCode="#,##0,,_);\(#,##0,,\);&quot; - &quot;;@_)"/>
            </x14:dxf>
          </x14:cfRule>
          <xm:sqref>D104</xm:sqref>
        </x14:conditionalFormatting>
        <x14:conditionalFormatting xmlns:xm="http://schemas.microsoft.com/office/excel/2006/main">
          <x14:cfRule type="expression" priority="258" stopIfTrue="1" id="{C657846A-4906-4124-B789-B55F1B0A8DCD}">
            <xm:f>Report_Est_PL!$B$3="M USD"</xm:f>
            <x14:dxf>
              <numFmt numFmtId="183" formatCode="#,##0,,_);\(#,##0,,\);&quot; - &quot;;@_)"/>
            </x14:dxf>
          </x14:cfRule>
          <xm:sqref>E104</xm:sqref>
        </x14:conditionalFormatting>
        <x14:conditionalFormatting xmlns:xm="http://schemas.microsoft.com/office/excel/2006/main">
          <x14:cfRule type="expression" priority="257" stopIfTrue="1" id="{6FD2FB44-1BE4-4DA2-BD32-44EC2298D159}">
            <xm:f>Report_Est_PL!$B$3="M USD"</xm:f>
            <x14:dxf>
              <numFmt numFmtId="183" formatCode="#,##0,,_);\(#,##0,,\);&quot; - &quot;;@_)"/>
            </x14:dxf>
          </x14:cfRule>
          <xm:sqref>F104</xm:sqref>
        </x14:conditionalFormatting>
        <x14:conditionalFormatting xmlns:xm="http://schemas.microsoft.com/office/excel/2006/main">
          <x14:cfRule type="expression" priority="256" stopIfTrue="1" id="{9EAF1979-2388-4453-9407-7EBCD127D9A4}">
            <xm:f>Report_Est_PL!$B$3="M USD"</xm:f>
            <x14:dxf>
              <numFmt numFmtId="183" formatCode="#,##0,,_);\(#,##0,,\);&quot; - &quot;;@_)"/>
            </x14:dxf>
          </x14:cfRule>
          <xm:sqref>G104</xm:sqref>
        </x14:conditionalFormatting>
        <x14:conditionalFormatting xmlns:xm="http://schemas.microsoft.com/office/excel/2006/main">
          <x14:cfRule type="expression" priority="255" stopIfTrue="1" id="{B5480C71-A01E-4756-A8ED-4D5C66C7661E}">
            <xm:f>Report_Est_PL!$B$3="M USD"</xm:f>
            <x14:dxf>
              <numFmt numFmtId="183" formatCode="#,##0,,_);\(#,##0,,\);&quot; - &quot;;@_)"/>
            </x14:dxf>
          </x14:cfRule>
          <xm:sqref>H104</xm:sqref>
        </x14:conditionalFormatting>
        <x14:conditionalFormatting xmlns:xm="http://schemas.microsoft.com/office/excel/2006/main">
          <x14:cfRule type="expression" priority="254" stopIfTrue="1" id="{A214CFDB-3997-43C0-81F3-B0211339B178}">
            <xm:f>Report_Est_PL!$B$3="M USD"</xm:f>
            <x14:dxf>
              <numFmt numFmtId="183" formatCode="#,##0,,_);\(#,##0,,\);&quot; - &quot;;@_)"/>
            </x14:dxf>
          </x14:cfRule>
          <xm:sqref>I104</xm:sqref>
        </x14:conditionalFormatting>
        <x14:conditionalFormatting xmlns:xm="http://schemas.microsoft.com/office/excel/2006/main">
          <x14:cfRule type="expression" priority="253" stopIfTrue="1" id="{4F4C1F82-5978-4FBD-8BAC-3D00B6ED54CB}">
            <xm:f>Report_Est_PL!$B$3="M USD"</xm:f>
            <x14:dxf>
              <numFmt numFmtId="183" formatCode="#,##0,,_);\(#,##0,,\);&quot; - &quot;;@_)"/>
            </x14:dxf>
          </x14:cfRule>
          <xm:sqref>J104</xm:sqref>
        </x14:conditionalFormatting>
        <x14:conditionalFormatting xmlns:xm="http://schemas.microsoft.com/office/excel/2006/main">
          <x14:cfRule type="expression" priority="252" stopIfTrue="1" id="{A2763DE1-40D9-4335-B0C2-2114510830B2}">
            <xm:f>Report_Est_PL!$B$3="M USD"</xm:f>
            <x14:dxf>
              <numFmt numFmtId="183" formatCode="#,##0,,_);\(#,##0,,\);&quot; - &quot;;@_)"/>
            </x14:dxf>
          </x14:cfRule>
          <xm:sqref>K104</xm:sqref>
        </x14:conditionalFormatting>
        <x14:conditionalFormatting xmlns:xm="http://schemas.microsoft.com/office/excel/2006/main">
          <x14:cfRule type="expression" priority="251" stopIfTrue="1" id="{3A548FC8-10C5-4567-91AD-DE335FB92FA6}">
            <xm:f>Report_Est_PL!$B$3="M USD"</xm:f>
            <x14:dxf>
              <numFmt numFmtId="183" formatCode="#,##0,,_);\(#,##0,,\);&quot; - &quot;;@_)"/>
            </x14:dxf>
          </x14:cfRule>
          <xm:sqref>L104</xm:sqref>
        </x14:conditionalFormatting>
        <x14:conditionalFormatting xmlns:xm="http://schemas.microsoft.com/office/excel/2006/main">
          <x14:cfRule type="expression" priority="250" stopIfTrue="1" id="{9AA68BB1-30DB-41C3-AEB2-6B0ACB87CBC9}">
            <xm:f>Report_Est_PL!$B$3="M USD"</xm:f>
            <x14:dxf>
              <numFmt numFmtId="183" formatCode="#,##0,,_);\(#,##0,,\);&quot; - &quot;;@_)"/>
            </x14:dxf>
          </x14:cfRule>
          <xm:sqref>M104</xm:sqref>
        </x14:conditionalFormatting>
        <x14:conditionalFormatting xmlns:xm="http://schemas.microsoft.com/office/excel/2006/main">
          <x14:cfRule type="expression" priority="249" stopIfTrue="1" id="{C4D24C50-58D5-4F00-8725-49D1491A5AA0}">
            <xm:f>Report_Est_PL!$B$3="M USD"</xm:f>
            <x14:dxf>
              <numFmt numFmtId="183" formatCode="#,##0,,_);\(#,##0,,\);&quot; - &quot;;@_)"/>
            </x14:dxf>
          </x14:cfRule>
          <xm:sqref>A105</xm:sqref>
        </x14:conditionalFormatting>
        <x14:conditionalFormatting xmlns:xm="http://schemas.microsoft.com/office/excel/2006/main">
          <x14:cfRule type="expression" priority="248" stopIfTrue="1" id="{67A225F4-8072-491C-B441-8CEABDC09D34}">
            <xm:f>Report_Est_PL!$B$3="M USD"</xm:f>
            <x14:dxf>
              <numFmt numFmtId="183" formatCode="#,##0,,_);\(#,##0,,\);&quot; - &quot;;@_)"/>
            </x14:dxf>
          </x14:cfRule>
          <xm:sqref>B105</xm:sqref>
        </x14:conditionalFormatting>
        <x14:conditionalFormatting xmlns:xm="http://schemas.microsoft.com/office/excel/2006/main">
          <x14:cfRule type="expression" priority="247" stopIfTrue="1" id="{09E33E31-584E-4895-9DBE-5A8A4564E313}">
            <xm:f>Report_Est_PL!$B$3="M USD"</xm:f>
            <x14:dxf>
              <numFmt numFmtId="183" formatCode="#,##0,,_);\(#,##0,,\);&quot; - &quot;;@_)"/>
            </x14:dxf>
          </x14:cfRule>
          <xm:sqref>C105</xm:sqref>
        </x14:conditionalFormatting>
        <x14:conditionalFormatting xmlns:xm="http://schemas.microsoft.com/office/excel/2006/main">
          <x14:cfRule type="expression" priority="246" stopIfTrue="1" id="{05FF8BB8-5654-4935-9EC7-3AC697F28313}">
            <xm:f>Report_Est_PL!$B$3="M USD"</xm:f>
            <x14:dxf>
              <numFmt numFmtId="183" formatCode="#,##0,,_);\(#,##0,,\);&quot; - &quot;;@_)"/>
            </x14:dxf>
          </x14:cfRule>
          <xm:sqref>D105</xm:sqref>
        </x14:conditionalFormatting>
        <x14:conditionalFormatting xmlns:xm="http://schemas.microsoft.com/office/excel/2006/main">
          <x14:cfRule type="expression" priority="245" stopIfTrue="1" id="{A4921F58-9FA5-459E-B368-3BECF04797CF}">
            <xm:f>Report_Est_PL!$B$3="M USD"</xm:f>
            <x14:dxf>
              <numFmt numFmtId="183" formatCode="#,##0,,_);\(#,##0,,\);&quot; - &quot;;@_)"/>
            </x14:dxf>
          </x14:cfRule>
          <xm:sqref>E105</xm:sqref>
        </x14:conditionalFormatting>
        <x14:conditionalFormatting xmlns:xm="http://schemas.microsoft.com/office/excel/2006/main">
          <x14:cfRule type="expression" priority="244" stopIfTrue="1" id="{7E639A5C-D6B9-4EA2-91A9-ACE3118A0994}">
            <xm:f>Report_Est_PL!$B$3="M USD"</xm:f>
            <x14:dxf>
              <numFmt numFmtId="183" formatCode="#,##0,,_);\(#,##0,,\);&quot; - &quot;;@_)"/>
            </x14:dxf>
          </x14:cfRule>
          <xm:sqref>F105</xm:sqref>
        </x14:conditionalFormatting>
        <x14:conditionalFormatting xmlns:xm="http://schemas.microsoft.com/office/excel/2006/main">
          <x14:cfRule type="expression" priority="243" stopIfTrue="1" id="{A0E18C80-7997-4E9F-A566-7FE77E863824}">
            <xm:f>Report_Est_PL!$B$3="M USD"</xm:f>
            <x14:dxf>
              <numFmt numFmtId="183" formatCode="#,##0,,_);\(#,##0,,\);&quot; - &quot;;@_)"/>
            </x14:dxf>
          </x14:cfRule>
          <xm:sqref>G105</xm:sqref>
        </x14:conditionalFormatting>
        <x14:conditionalFormatting xmlns:xm="http://schemas.microsoft.com/office/excel/2006/main">
          <x14:cfRule type="expression" priority="242" stopIfTrue="1" id="{0BAFEA61-4D89-4247-97E5-D79C7D9FE270}">
            <xm:f>Report_Est_PL!$B$3="M USD"</xm:f>
            <x14:dxf>
              <numFmt numFmtId="183" formatCode="#,##0,,_);\(#,##0,,\);&quot; - &quot;;@_)"/>
            </x14:dxf>
          </x14:cfRule>
          <xm:sqref>H105</xm:sqref>
        </x14:conditionalFormatting>
        <x14:conditionalFormatting xmlns:xm="http://schemas.microsoft.com/office/excel/2006/main">
          <x14:cfRule type="expression" priority="241" stopIfTrue="1" id="{C806FD4F-0C95-4A3E-8961-D30BFE9A0764}">
            <xm:f>Report_Est_PL!$B$3="M USD"</xm:f>
            <x14:dxf>
              <numFmt numFmtId="183" formatCode="#,##0,,_);\(#,##0,,\);&quot; - &quot;;@_)"/>
            </x14:dxf>
          </x14:cfRule>
          <xm:sqref>I105</xm:sqref>
        </x14:conditionalFormatting>
        <x14:conditionalFormatting xmlns:xm="http://schemas.microsoft.com/office/excel/2006/main">
          <x14:cfRule type="expression" priority="240" stopIfTrue="1" id="{D036B73C-0754-4671-A02C-46B1F0D9E2EA}">
            <xm:f>Report_Est_PL!$B$3="M USD"</xm:f>
            <x14:dxf>
              <numFmt numFmtId="183" formatCode="#,##0,,_);\(#,##0,,\);&quot; - &quot;;@_)"/>
            </x14:dxf>
          </x14:cfRule>
          <xm:sqref>J105</xm:sqref>
        </x14:conditionalFormatting>
        <x14:conditionalFormatting xmlns:xm="http://schemas.microsoft.com/office/excel/2006/main">
          <x14:cfRule type="expression" priority="239" stopIfTrue="1" id="{22DCCB12-32A4-4853-BB58-D03C58DBB759}">
            <xm:f>Report_Est_PL!$B$3="M USD"</xm:f>
            <x14:dxf>
              <numFmt numFmtId="183" formatCode="#,##0,,_);\(#,##0,,\);&quot; - &quot;;@_)"/>
            </x14:dxf>
          </x14:cfRule>
          <xm:sqref>K105</xm:sqref>
        </x14:conditionalFormatting>
        <x14:conditionalFormatting xmlns:xm="http://schemas.microsoft.com/office/excel/2006/main">
          <x14:cfRule type="expression" priority="238" stopIfTrue="1" id="{FC190B8F-7261-4A3B-8603-8AF50FA49D5F}">
            <xm:f>Report_Est_PL!$B$3="M USD"</xm:f>
            <x14:dxf>
              <numFmt numFmtId="183" formatCode="#,##0,,_);\(#,##0,,\);&quot; - &quot;;@_)"/>
            </x14:dxf>
          </x14:cfRule>
          <xm:sqref>L105</xm:sqref>
        </x14:conditionalFormatting>
        <x14:conditionalFormatting xmlns:xm="http://schemas.microsoft.com/office/excel/2006/main">
          <x14:cfRule type="expression" priority="237" stopIfTrue="1" id="{F33EB8CC-5E6C-40C4-AAC4-5B66F24D9B30}">
            <xm:f>Report_Est_PL!$B$3="M USD"</xm:f>
            <x14:dxf>
              <numFmt numFmtId="183" formatCode="#,##0,,_);\(#,##0,,\);&quot; - &quot;;@_)"/>
            </x14:dxf>
          </x14:cfRule>
          <xm:sqref>M105</xm:sqref>
        </x14:conditionalFormatting>
        <x14:conditionalFormatting xmlns:xm="http://schemas.microsoft.com/office/excel/2006/main">
          <x14:cfRule type="expression" priority="236" stopIfTrue="1" id="{657F9017-CE57-43BB-8CEF-CF35BCBE0650}">
            <xm:f>Report_Est_PL!$B$3="M USD"</xm:f>
            <x14:dxf>
              <numFmt numFmtId="183" formatCode="#,##0,,_);\(#,##0,,\);&quot; - &quot;;@_)"/>
            </x14:dxf>
          </x14:cfRule>
          <xm:sqref>A106</xm:sqref>
        </x14:conditionalFormatting>
        <x14:conditionalFormatting xmlns:xm="http://schemas.microsoft.com/office/excel/2006/main">
          <x14:cfRule type="expression" priority="235" stopIfTrue="1" id="{07C76EE5-0C4D-4099-826C-8B24CC82C9D8}">
            <xm:f>Report_Est_PL!$B$3="M USD"</xm:f>
            <x14:dxf>
              <numFmt numFmtId="183" formatCode="#,##0,,_);\(#,##0,,\);&quot; - &quot;;@_)"/>
            </x14:dxf>
          </x14:cfRule>
          <xm:sqref>B106</xm:sqref>
        </x14:conditionalFormatting>
        <x14:conditionalFormatting xmlns:xm="http://schemas.microsoft.com/office/excel/2006/main">
          <x14:cfRule type="expression" priority="234" stopIfTrue="1" id="{B4BDE11C-AEF8-4271-BBAC-A52CB5559984}">
            <xm:f>Report_Est_PL!$B$3="M USD"</xm:f>
            <x14:dxf>
              <numFmt numFmtId="183" formatCode="#,##0,,_);\(#,##0,,\);&quot; - &quot;;@_)"/>
            </x14:dxf>
          </x14:cfRule>
          <xm:sqref>C106</xm:sqref>
        </x14:conditionalFormatting>
        <x14:conditionalFormatting xmlns:xm="http://schemas.microsoft.com/office/excel/2006/main">
          <x14:cfRule type="expression" priority="233" stopIfTrue="1" id="{E9D09711-2C52-467E-BDEC-38FCDD54DB35}">
            <xm:f>Report_Est_PL!$B$3="M USD"</xm:f>
            <x14:dxf>
              <numFmt numFmtId="183" formatCode="#,##0,,_);\(#,##0,,\);&quot; - &quot;;@_)"/>
            </x14:dxf>
          </x14:cfRule>
          <xm:sqref>D106</xm:sqref>
        </x14:conditionalFormatting>
        <x14:conditionalFormatting xmlns:xm="http://schemas.microsoft.com/office/excel/2006/main">
          <x14:cfRule type="expression" priority="232" stopIfTrue="1" id="{DBEEF0F2-BB77-45CE-8E97-844349AEE274}">
            <xm:f>Report_Est_PL!$B$3="M USD"</xm:f>
            <x14:dxf>
              <numFmt numFmtId="183" formatCode="#,##0,,_);\(#,##0,,\);&quot; - &quot;;@_)"/>
            </x14:dxf>
          </x14:cfRule>
          <xm:sqref>E106</xm:sqref>
        </x14:conditionalFormatting>
        <x14:conditionalFormatting xmlns:xm="http://schemas.microsoft.com/office/excel/2006/main">
          <x14:cfRule type="expression" priority="231" stopIfTrue="1" id="{AC361DC4-3474-44EC-987C-3D12AA3BE737}">
            <xm:f>Report_Est_PL!$B$3="M USD"</xm:f>
            <x14:dxf>
              <numFmt numFmtId="183" formatCode="#,##0,,_);\(#,##0,,\);&quot; - &quot;;@_)"/>
            </x14:dxf>
          </x14:cfRule>
          <xm:sqref>F106</xm:sqref>
        </x14:conditionalFormatting>
        <x14:conditionalFormatting xmlns:xm="http://schemas.microsoft.com/office/excel/2006/main">
          <x14:cfRule type="expression" priority="230" stopIfTrue="1" id="{EFD7ADEA-33FC-413C-BCDE-34F5D8051C73}">
            <xm:f>Report_Est_PL!$B$3="M USD"</xm:f>
            <x14:dxf>
              <numFmt numFmtId="183" formatCode="#,##0,,_);\(#,##0,,\);&quot; - &quot;;@_)"/>
            </x14:dxf>
          </x14:cfRule>
          <xm:sqref>G106</xm:sqref>
        </x14:conditionalFormatting>
        <x14:conditionalFormatting xmlns:xm="http://schemas.microsoft.com/office/excel/2006/main">
          <x14:cfRule type="expression" priority="229" stopIfTrue="1" id="{01294464-0F52-4AB0-90EC-23EACD2FAB9D}">
            <xm:f>Report_Est_PL!$B$3="M USD"</xm:f>
            <x14:dxf>
              <numFmt numFmtId="183" formatCode="#,##0,,_);\(#,##0,,\);&quot; - &quot;;@_)"/>
            </x14:dxf>
          </x14:cfRule>
          <xm:sqref>H106</xm:sqref>
        </x14:conditionalFormatting>
        <x14:conditionalFormatting xmlns:xm="http://schemas.microsoft.com/office/excel/2006/main">
          <x14:cfRule type="expression" priority="228" stopIfTrue="1" id="{1901A72E-0A41-4D8A-8D39-C28D60BA94DF}">
            <xm:f>Report_Est_PL!$B$3="M USD"</xm:f>
            <x14:dxf>
              <numFmt numFmtId="183" formatCode="#,##0,,_);\(#,##0,,\);&quot; - &quot;;@_)"/>
            </x14:dxf>
          </x14:cfRule>
          <xm:sqref>I106</xm:sqref>
        </x14:conditionalFormatting>
        <x14:conditionalFormatting xmlns:xm="http://schemas.microsoft.com/office/excel/2006/main">
          <x14:cfRule type="expression" priority="227" stopIfTrue="1" id="{BE6182B8-5267-4F37-ADAA-0931EAA74F65}">
            <xm:f>Report_Est_PL!$B$3="M USD"</xm:f>
            <x14:dxf>
              <numFmt numFmtId="183" formatCode="#,##0,,_);\(#,##0,,\);&quot; - &quot;;@_)"/>
            </x14:dxf>
          </x14:cfRule>
          <xm:sqref>J106</xm:sqref>
        </x14:conditionalFormatting>
        <x14:conditionalFormatting xmlns:xm="http://schemas.microsoft.com/office/excel/2006/main">
          <x14:cfRule type="expression" priority="226" stopIfTrue="1" id="{385E93C8-0996-4D38-95D6-63AD1DAAABDE}">
            <xm:f>Report_Est_PL!$B$3="M USD"</xm:f>
            <x14:dxf>
              <numFmt numFmtId="183" formatCode="#,##0,,_);\(#,##0,,\);&quot; - &quot;;@_)"/>
            </x14:dxf>
          </x14:cfRule>
          <xm:sqref>K106</xm:sqref>
        </x14:conditionalFormatting>
        <x14:conditionalFormatting xmlns:xm="http://schemas.microsoft.com/office/excel/2006/main">
          <x14:cfRule type="expression" priority="225" stopIfTrue="1" id="{8554C405-71CE-46B4-BD8D-3E1992B3F392}">
            <xm:f>Report_Est_PL!$B$3="M USD"</xm:f>
            <x14:dxf>
              <numFmt numFmtId="183" formatCode="#,##0,,_);\(#,##0,,\);&quot; - &quot;;@_)"/>
            </x14:dxf>
          </x14:cfRule>
          <xm:sqref>L106</xm:sqref>
        </x14:conditionalFormatting>
        <x14:conditionalFormatting xmlns:xm="http://schemas.microsoft.com/office/excel/2006/main">
          <x14:cfRule type="expression" priority="224" stopIfTrue="1" id="{98487EB0-FE8C-4AA6-A2C3-BF56EC2E6310}">
            <xm:f>Report_Est_PL!$B$3="M USD"</xm:f>
            <x14:dxf>
              <numFmt numFmtId="183" formatCode="#,##0,,_);\(#,##0,,\);&quot; - &quot;;@_)"/>
            </x14:dxf>
          </x14:cfRule>
          <xm:sqref>M106</xm:sqref>
        </x14:conditionalFormatting>
        <x14:conditionalFormatting xmlns:xm="http://schemas.microsoft.com/office/excel/2006/main">
          <x14:cfRule type="expression" priority="223" stopIfTrue="1" id="{EAF3FB19-1F8A-4E0C-8EF5-86DA5E8FC357}">
            <xm:f>Report_Est_PL!$B$3="M USD"</xm:f>
            <x14:dxf>
              <numFmt numFmtId="183" formatCode="#,##0,,_);\(#,##0,,\);&quot; - &quot;;@_)"/>
            </x14:dxf>
          </x14:cfRule>
          <xm:sqref>A107</xm:sqref>
        </x14:conditionalFormatting>
        <x14:conditionalFormatting xmlns:xm="http://schemas.microsoft.com/office/excel/2006/main">
          <x14:cfRule type="expression" priority="222" stopIfTrue="1" id="{A7087BB1-855A-4597-8FDD-197FD456C4E0}">
            <xm:f>Report_Est_PL!$B$3="M USD"</xm:f>
            <x14:dxf>
              <numFmt numFmtId="183" formatCode="#,##0,,_);\(#,##0,,\);&quot; - &quot;;@_)"/>
            </x14:dxf>
          </x14:cfRule>
          <xm:sqref>B107</xm:sqref>
        </x14:conditionalFormatting>
        <x14:conditionalFormatting xmlns:xm="http://schemas.microsoft.com/office/excel/2006/main">
          <x14:cfRule type="expression" priority="221" stopIfTrue="1" id="{497B68E3-85AC-4270-AAB8-734C454E6BD2}">
            <xm:f>Report_Est_PL!$B$3="M USD"</xm:f>
            <x14:dxf>
              <numFmt numFmtId="183" formatCode="#,##0,,_);\(#,##0,,\);&quot; - &quot;;@_)"/>
            </x14:dxf>
          </x14:cfRule>
          <xm:sqref>C107</xm:sqref>
        </x14:conditionalFormatting>
        <x14:conditionalFormatting xmlns:xm="http://schemas.microsoft.com/office/excel/2006/main">
          <x14:cfRule type="expression" priority="220" stopIfTrue="1" id="{2FB8445F-0703-4856-A3AD-6141963414FD}">
            <xm:f>Report_Est_PL!$B$3="M USD"</xm:f>
            <x14:dxf>
              <numFmt numFmtId="183" formatCode="#,##0,,_);\(#,##0,,\);&quot; - &quot;;@_)"/>
            </x14:dxf>
          </x14:cfRule>
          <xm:sqref>D107</xm:sqref>
        </x14:conditionalFormatting>
        <x14:conditionalFormatting xmlns:xm="http://schemas.microsoft.com/office/excel/2006/main">
          <x14:cfRule type="expression" priority="219" stopIfTrue="1" id="{FD3F7F09-4711-4E6F-A3DF-42FA04142FDC}">
            <xm:f>Report_Est_PL!$B$3="M USD"</xm:f>
            <x14:dxf>
              <numFmt numFmtId="183" formatCode="#,##0,,_);\(#,##0,,\);&quot; - &quot;;@_)"/>
            </x14:dxf>
          </x14:cfRule>
          <xm:sqref>E107</xm:sqref>
        </x14:conditionalFormatting>
        <x14:conditionalFormatting xmlns:xm="http://schemas.microsoft.com/office/excel/2006/main">
          <x14:cfRule type="expression" priority="218" stopIfTrue="1" id="{B7FAAB15-1622-4B8F-B96A-E47F958AD2EC}">
            <xm:f>Report_Est_PL!$B$3="M USD"</xm:f>
            <x14:dxf>
              <numFmt numFmtId="183" formatCode="#,##0,,_);\(#,##0,,\);&quot; - &quot;;@_)"/>
            </x14:dxf>
          </x14:cfRule>
          <xm:sqref>F107</xm:sqref>
        </x14:conditionalFormatting>
        <x14:conditionalFormatting xmlns:xm="http://schemas.microsoft.com/office/excel/2006/main">
          <x14:cfRule type="expression" priority="217" stopIfTrue="1" id="{618958B7-865C-4FCB-B346-534EAFDB9816}">
            <xm:f>Report_Est_PL!$B$3="M USD"</xm:f>
            <x14:dxf>
              <numFmt numFmtId="183" formatCode="#,##0,,_);\(#,##0,,\);&quot; - &quot;;@_)"/>
            </x14:dxf>
          </x14:cfRule>
          <xm:sqref>G107</xm:sqref>
        </x14:conditionalFormatting>
        <x14:conditionalFormatting xmlns:xm="http://schemas.microsoft.com/office/excel/2006/main">
          <x14:cfRule type="expression" priority="216" stopIfTrue="1" id="{9D3F8047-87EF-4EAC-B6EB-3E213FF69147}">
            <xm:f>Report_Est_PL!$B$3="M USD"</xm:f>
            <x14:dxf>
              <numFmt numFmtId="183" formatCode="#,##0,,_);\(#,##0,,\);&quot; - &quot;;@_)"/>
            </x14:dxf>
          </x14:cfRule>
          <xm:sqref>H107</xm:sqref>
        </x14:conditionalFormatting>
        <x14:conditionalFormatting xmlns:xm="http://schemas.microsoft.com/office/excel/2006/main">
          <x14:cfRule type="expression" priority="215" stopIfTrue="1" id="{7A90F71D-EDE1-4B74-A41D-BD52781EDE60}">
            <xm:f>Report_Est_PL!$B$3="M USD"</xm:f>
            <x14:dxf>
              <numFmt numFmtId="183" formatCode="#,##0,,_);\(#,##0,,\);&quot; - &quot;;@_)"/>
            </x14:dxf>
          </x14:cfRule>
          <xm:sqref>I107</xm:sqref>
        </x14:conditionalFormatting>
        <x14:conditionalFormatting xmlns:xm="http://schemas.microsoft.com/office/excel/2006/main">
          <x14:cfRule type="expression" priority="214" stopIfTrue="1" id="{439C1573-3100-4E96-8E84-C014756D33F3}">
            <xm:f>Report_Est_PL!$B$3="M USD"</xm:f>
            <x14:dxf>
              <numFmt numFmtId="183" formatCode="#,##0,,_);\(#,##0,,\);&quot; - &quot;;@_)"/>
            </x14:dxf>
          </x14:cfRule>
          <xm:sqref>J107</xm:sqref>
        </x14:conditionalFormatting>
        <x14:conditionalFormatting xmlns:xm="http://schemas.microsoft.com/office/excel/2006/main">
          <x14:cfRule type="expression" priority="213" stopIfTrue="1" id="{E34078FF-7827-4CF8-9D58-0A687A507B91}">
            <xm:f>Report_Est_PL!$B$3="M USD"</xm:f>
            <x14:dxf>
              <numFmt numFmtId="183" formatCode="#,##0,,_);\(#,##0,,\);&quot; - &quot;;@_)"/>
            </x14:dxf>
          </x14:cfRule>
          <xm:sqref>K107</xm:sqref>
        </x14:conditionalFormatting>
        <x14:conditionalFormatting xmlns:xm="http://schemas.microsoft.com/office/excel/2006/main">
          <x14:cfRule type="expression" priority="212" stopIfTrue="1" id="{F4BA3ABB-6BEE-4747-BC41-6C2093A0EE3B}">
            <xm:f>Report_Est_PL!$B$3="M USD"</xm:f>
            <x14:dxf>
              <numFmt numFmtId="183" formatCode="#,##0,,_);\(#,##0,,\);&quot; - &quot;;@_)"/>
            </x14:dxf>
          </x14:cfRule>
          <xm:sqref>L107</xm:sqref>
        </x14:conditionalFormatting>
        <x14:conditionalFormatting xmlns:xm="http://schemas.microsoft.com/office/excel/2006/main">
          <x14:cfRule type="expression" priority="211" stopIfTrue="1" id="{EF834ACF-4B1A-4C08-BD6D-99244260DD8A}">
            <xm:f>Report_Est_PL!$B$3="M USD"</xm:f>
            <x14:dxf>
              <numFmt numFmtId="183" formatCode="#,##0,,_);\(#,##0,,\);&quot; - &quot;;@_)"/>
            </x14:dxf>
          </x14:cfRule>
          <xm:sqref>M107</xm:sqref>
        </x14:conditionalFormatting>
        <x14:conditionalFormatting xmlns:xm="http://schemas.microsoft.com/office/excel/2006/main">
          <x14:cfRule type="expression" priority="210" stopIfTrue="1" id="{954923E4-D7BC-4116-AACA-8C77479016AE}">
            <xm:f>Report_Est_PL!$B$3="M USD"</xm:f>
            <x14:dxf>
              <numFmt numFmtId="183" formatCode="#,##0,,_);\(#,##0,,\);&quot; - &quot;;@_)"/>
            </x14:dxf>
          </x14:cfRule>
          <xm:sqref>A108</xm:sqref>
        </x14:conditionalFormatting>
        <x14:conditionalFormatting xmlns:xm="http://schemas.microsoft.com/office/excel/2006/main">
          <x14:cfRule type="expression" priority="209" stopIfTrue="1" id="{B323F5BC-F40F-47D5-B9AF-E2F9636E6170}">
            <xm:f>Report_Est_PL!$B$3="M USD"</xm:f>
            <x14:dxf>
              <numFmt numFmtId="183" formatCode="#,##0,,_);\(#,##0,,\);&quot; - &quot;;@_)"/>
            </x14:dxf>
          </x14:cfRule>
          <xm:sqref>B108</xm:sqref>
        </x14:conditionalFormatting>
        <x14:conditionalFormatting xmlns:xm="http://schemas.microsoft.com/office/excel/2006/main">
          <x14:cfRule type="expression" priority="208" stopIfTrue="1" id="{BF76D23B-EF08-4D06-9206-0BD23D68AA7B}">
            <xm:f>Report_Est_PL!$B$3="M USD"</xm:f>
            <x14:dxf>
              <numFmt numFmtId="183" formatCode="#,##0,,_);\(#,##0,,\);&quot; - &quot;;@_)"/>
            </x14:dxf>
          </x14:cfRule>
          <xm:sqref>C108</xm:sqref>
        </x14:conditionalFormatting>
        <x14:conditionalFormatting xmlns:xm="http://schemas.microsoft.com/office/excel/2006/main">
          <x14:cfRule type="expression" priority="207" stopIfTrue="1" id="{9381677E-EB16-4134-906A-F877CF2C8A09}">
            <xm:f>Report_Est_PL!$B$3="M USD"</xm:f>
            <x14:dxf>
              <numFmt numFmtId="183" formatCode="#,##0,,_);\(#,##0,,\);&quot; - &quot;;@_)"/>
            </x14:dxf>
          </x14:cfRule>
          <xm:sqref>D108</xm:sqref>
        </x14:conditionalFormatting>
        <x14:conditionalFormatting xmlns:xm="http://schemas.microsoft.com/office/excel/2006/main">
          <x14:cfRule type="expression" priority="206" stopIfTrue="1" id="{C7806BF6-C546-461A-A232-C5A094C381F2}">
            <xm:f>Report_Est_PL!$B$3="M USD"</xm:f>
            <x14:dxf>
              <numFmt numFmtId="183" formatCode="#,##0,,_);\(#,##0,,\);&quot; - &quot;;@_)"/>
            </x14:dxf>
          </x14:cfRule>
          <xm:sqref>E108</xm:sqref>
        </x14:conditionalFormatting>
        <x14:conditionalFormatting xmlns:xm="http://schemas.microsoft.com/office/excel/2006/main">
          <x14:cfRule type="expression" priority="205" stopIfTrue="1" id="{78D64D12-E581-43C1-82A5-8878822406BC}">
            <xm:f>Report_Est_PL!$B$3="M USD"</xm:f>
            <x14:dxf>
              <numFmt numFmtId="183" formatCode="#,##0,,_);\(#,##0,,\);&quot; - &quot;;@_)"/>
            </x14:dxf>
          </x14:cfRule>
          <xm:sqref>F108</xm:sqref>
        </x14:conditionalFormatting>
        <x14:conditionalFormatting xmlns:xm="http://schemas.microsoft.com/office/excel/2006/main">
          <x14:cfRule type="expression" priority="204" stopIfTrue="1" id="{67738ABA-AAF2-433B-975F-0DD0D2652A2C}">
            <xm:f>Report_Est_PL!$B$3="M USD"</xm:f>
            <x14:dxf>
              <numFmt numFmtId="183" formatCode="#,##0,,_);\(#,##0,,\);&quot; - &quot;;@_)"/>
            </x14:dxf>
          </x14:cfRule>
          <xm:sqref>G108</xm:sqref>
        </x14:conditionalFormatting>
        <x14:conditionalFormatting xmlns:xm="http://schemas.microsoft.com/office/excel/2006/main">
          <x14:cfRule type="expression" priority="203" stopIfTrue="1" id="{C0BF0A32-1562-4263-8635-5EF1E6E00F4A}">
            <xm:f>Report_Est_PL!$B$3="M USD"</xm:f>
            <x14:dxf>
              <numFmt numFmtId="183" formatCode="#,##0,,_);\(#,##0,,\);&quot; - &quot;;@_)"/>
            </x14:dxf>
          </x14:cfRule>
          <xm:sqref>H108</xm:sqref>
        </x14:conditionalFormatting>
        <x14:conditionalFormatting xmlns:xm="http://schemas.microsoft.com/office/excel/2006/main">
          <x14:cfRule type="expression" priority="202" stopIfTrue="1" id="{58F69744-B912-4EBF-A3B8-6EC208A05076}">
            <xm:f>Report_Est_PL!$B$3="M USD"</xm:f>
            <x14:dxf>
              <numFmt numFmtId="183" formatCode="#,##0,,_);\(#,##0,,\);&quot; - &quot;;@_)"/>
            </x14:dxf>
          </x14:cfRule>
          <xm:sqref>I108</xm:sqref>
        </x14:conditionalFormatting>
        <x14:conditionalFormatting xmlns:xm="http://schemas.microsoft.com/office/excel/2006/main">
          <x14:cfRule type="expression" priority="201" stopIfTrue="1" id="{121127CE-C65B-49B0-B8D8-A7AA547DAF41}">
            <xm:f>Report_Est_PL!$B$3="M USD"</xm:f>
            <x14:dxf>
              <numFmt numFmtId="183" formatCode="#,##0,,_);\(#,##0,,\);&quot; - &quot;;@_)"/>
            </x14:dxf>
          </x14:cfRule>
          <xm:sqref>J108</xm:sqref>
        </x14:conditionalFormatting>
        <x14:conditionalFormatting xmlns:xm="http://schemas.microsoft.com/office/excel/2006/main">
          <x14:cfRule type="expression" priority="200" stopIfTrue="1" id="{198E2095-9D33-482E-8E38-DCBBA3B9E2AD}">
            <xm:f>Report_Est_PL!$B$3="M USD"</xm:f>
            <x14:dxf>
              <numFmt numFmtId="183" formatCode="#,##0,,_);\(#,##0,,\);&quot; - &quot;;@_)"/>
            </x14:dxf>
          </x14:cfRule>
          <xm:sqref>K108</xm:sqref>
        </x14:conditionalFormatting>
        <x14:conditionalFormatting xmlns:xm="http://schemas.microsoft.com/office/excel/2006/main">
          <x14:cfRule type="expression" priority="199" stopIfTrue="1" id="{51263B3B-CEFF-495E-ADC3-97ADF93C0D67}">
            <xm:f>Report_Est_PL!$B$3="M USD"</xm:f>
            <x14:dxf>
              <numFmt numFmtId="183" formatCode="#,##0,,_);\(#,##0,,\);&quot; - &quot;;@_)"/>
            </x14:dxf>
          </x14:cfRule>
          <xm:sqref>L108</xm:sqref>
        </x14:conditionalFormatting>
        <x14:conditionalFormatting xmlns:xm="http://schemas.microsoft.com/office/excel/2006/main">
          <x14:cfRule type="expression" priority="198" stopIfTrue="1" id="{F7E196D0-576E-43B1-B3AB-74DA9F10878A}">
            <xm:f>Report_Est_PL!$B$3="M USD"</xm:f>
            <x14:dxf>
              <numFmt numFmtId="183" formatCode="#,##0,,_);\(#,##0,,\);&quot; - &quot;;@_)"/>
            </x14:dxf>
          </x14:cfRule>
          <xm:sqref>M108</xm:sqref>
        </x14:conditionalFormatting>
        <x14:conditionalFormatting xmlns:xm="http://schemas.microsoft.com/office/excel/2006/main">
          <x14:cfRule type="expression" priority="197" stopIfTrue="1" id="{AC3C4A80-A256-4922-B842-7A8F94E83334}">
            <xm:f>Report_Est_PL!$B$3="M USD"</xm:f>
            <x14:dxf>
              <numFmt numFmtId="183" formatCode="#,##0,,_);\(#,##0,,\);&quot; - &quot;;@_)"/>
            </x14:dxf>
          </x14:cfRule>
          <xm:sqref>A109</xm:sqref>
        </x14:conditionalFormatting>
        <x14:conditionalFormatting xmlns:xm="http://schemas.microsoft.com/office/excel/2006/main">
          <x14:cfRule type="expression" priority="196" stopIfTrue="1" id="{040607C7-69E0-46AE-ABC5-3C581F78AC3A}">
            <xm:f>Report_Est_PL!$B$3="M USD"</xm:f>
            <x14:dxf>
              <numFmt numFmtId="183" formatCode="#,##0,,_);\(#,##0,,\);&quot; - &quot;;@_)"/>
            </x14:dxf>
          </x14:cfRule>
          <xm:sqref>B109</xm:sqref>
        </x14:conditionalFormatting>
        <x14:conditionalFormatting xmlns:xm="http://schemas.microsoft.com/office/excel/2006/main">
          <x14:cfRule type="expression" priority="195" stopIfTrue="1" id="{184D297D-53C7-456F-8D00-ED11DC81668E}">
            <xm:f>Report_Est_PL!$B$3="M USD"</xm:f>
            <x14:dxf>
              <numFmt numFmtId="183" formatCode="#,##0,,_);\(#,##0,,\);&quot; - &quot;;@_)"/>
            </x14:dxf>
          </x14:cfRule>
          <xm:sqref>C109</xm:sqref>
        </x14:conditionalFormatting>
        <x14:conditionalFormatting xmlns:xm="http://schemas.microsoft.com/office/excel/2006/main">
          <x14:cfRule type="expression" priority="194" stopIfTrue="1" id="{CB36E00A-AD46-40A9-B27D-8A0E325A6B3C}">
            <xm:f>Report_Est_PL!$B$3="M USD"</xm:f>
            <x14:dxf>
              <numFmt numFmtId="183" formatCode="#,##0,,_);\(#,##0,,\);&quot; - &quot;;@_)"/>
            </x14:dxf>
          </x14:cfRule>
          <xm:sqref>D109</xm:sqref>
        </x14:conditionalFormatting>
        <x14:conditionalFormatting xmlns:xm="http://schemas.microsoft.com/office/excel/2006/main">
          <x14:cfRule type="expression" priority="193" stopIfTrue="1" id="{F8C5B71B-9411-4B83-B80F-78A754D5121C}">
            <xm:f>Report_Est_PL!$B$3="M USD"</xm:f>
            <x14:dxf>
              <numFmt numFmtId="183" formatCode="#,##0,,_);\(#,##0,,\);&quot; - &quot;;@_)"/>
            </x14:dxf>
          </x14:cfRule>
          <xm:sqref>E109</xm:sqref>
        </x14:conditionalFormatting>
        <x14:conditionalFormatting xmlns:xm="http://schemas.microsoft.com/office/excel/2006/main">
          <x14:cfRule type="expression" priority="192" stopIfTrue="1" id="{0BAB6892-A3E7-4CD0-89BC-90B77003A0FC}">
            <xm:f>Report_Est_PL!$B$3="M USD"</xm:f>
            <x14:dxf>
              <numFmt numFmtId="183" formatCode="#,##0,,_);\(#,##0,,\);&quot; - &quot;;@_)"/>
            </x14:dxf>
          </x14:cfRule>
          <xm:sqref>F109</xm:sqref>
        </x14:conditionalFormatting>
        <x14:conditionalFormatting xmlns:xm="http://schemas.microsoft.com/office/excel/2006/main">
          <x14:cfRule type="expression" priority="191" stopIfTrue="1" id="{7EBE090E-5CB6-4FB5-9A38-2C723E535402}">
            <xm:f>Report_Est_PL!$B$3="M USD"</xm:f>
            <x14:dxf>
              <numFmt numFmtId="183" formatCode="#,##0,,_);\(#,##0,,\);&quot; - &quot;;@_)"/>
            </x14:dxf>
          </x14:cfRule>
          <xm:sqref>G109</xm:sqref>
        </x14:conditionalFormatting>
        <x14:conditionalFormatting xmlns:xm="http://schemas.microsoft.com/office/excel/2006/main">
          <x14:cfRule type="expression" priority="190" stopIfTrue="1" id="{B318BA78-6AD9-455D-8A20-7F20554CC88B}">
            <xm:f>Report_Est_PL!$B$3="M USD"</xm:f>
            <x14:dxf>
              <numFmt numFmtId="183" formatCode="#,##0,,_);\(#,##0,,\);&quot; - &quot;;@_)"/>
            </x14:dxf>
          </x14:cfRule>
          <xm:sqref>H109</xm:sqref>
        </x14:conditionalFormatting>
        <x14:conditionalFormatting xmlns:xm="http://schemas.microsoft.com/office/excel/2006/main">
          <x14:cfRule type="expression" priority="189" stopIfTrue="1" id="{7CAE51C8-D69F-4C41-A69C-31C52ACEEACB}">
            <xm:f>Report_Est_PL!$B$3="M USD"</xm:f>
            <x14:dxf>
              <numFmt numFmtId="183" formatCode="#,##0,,_);\(#,##0,,\);&quot; - &quot;;@_)"/>
            </x14:dxf>
          </x14:cfRule>
          <xm:sqref>I109</xm:sqref>
        </x14:conditionalFormatting>
        <x14:conditionalFormatting xmlns:xm="http://schemas.microsoft.com/office/excel/2006/main">
          <x14:cfRule type="expression" priority="188" stopIfTrue="1" id="{4EDB6CE0-B27D-4C00-BB27-92706F002DF2}">
            <xm:f>Report_Est_PL!$B$3="M USD"</xm:f>
            <x14:dxf>
              <numFmt numFmtId="183" formatCode="#,##0,,_);\(#,##0,,\);&quot; - &quot;;@_)"/>
            </x14:dxf>
          </x14:cfRule>
          <xm:sqref>J109</xm:sqref>
        </x14:conditionalFormatting>
        <x14:conditionalFormatting xmlns:xm="http://schemas.microsoft.com/office/excel/2006/main">
          <x14:cfRule type="expression" priority="187" stopIfTrue="1" id="{09C72F3C-B774-4C33-B59A-E560636ABD2E}">
            <xm:f>Report_Est_PL!$B$3="M USD"</xm:f>
            <x14:dxf>
              <numFmt numFmtId="183" formatCode="#,##0,,_);\(#,##0,,\);&quot; - &quot;;@_)"/>
            </x14:dxf>
          </x14:cfRule>
          <xm:sqref>K109</xm:sqref>
        </x14:conditionalFormatting>
        <x14:conditionalFormatting xmlns:xm="http://schemas.microsoft.com/office/excel/2006/main">
          <x14:cfRule type="expression" priority="186" stopIfTrue="1" id="{234A0AB2-09DF-4B96-85C1-F801DE75ED26}">
            <xm:f>Report_Est_PL!$B$3="M USD"</xm:f>
            <x14:dxf>
              <numFmt numFmtId="183" formatCode="#,##0,,_);\(#,##0,,\);&quot; - &quot;;@_)"/>
            </x14:dxf>
          </x14:cfRule>
          <xm:sqref>L109</xm:sqref>
        </x14:conditionalFormatting>
        <x14:conditionalFormatting xmlns:xm="http://schemas.microsoft.com/office/excel/2006/main">
          <x14:cfRule type="expression" priority="185" stopIfTrue="1" id="{1E53DF69-1436-4351-B1A5-CD3FF4FAED97}">
            <xm:f>Report_Est_PL!$B$3="M USD"</xm:f>
            <x14:dxf>
              <numFmt numFmtId="183" formatCode="#,##0,,_);\(#,##0,,\);&quot; - &quot;;@_)"/>
            </x14:dxf>
          </x14:cfRule>
          <xm:sqref>M109</xm:sqref>
        </x14:conditionalFormatting>
        <x14:conditionalFormatting xmlns:xm="http://schemas.microsoft.com/office/excel/2006/main">
          <x14:cfRule type="expression" priority="184" stopIfTrue="1" id="{EF9F40A4-DAFD-46DB-B11A-CD9E55EDC25F}">
            <xm:f>Report_Est_PL!$B$3="M USD"</xm:f>
            <x14:dxf>
              <numFmt numFmtId="183" formatCode="#,##0,,_);\(#,##0,,\);&quot; - &quot;;@_)"/>
            </x14:dxf>
          </x14:cfRule>
          <xm:sqref>A110</xm:sqref>
        </x14:conditionalFormatting>
        <x14:conditionalFormatting xmlns:xm="http://schemas.microsoft.com/office/excel/2006/main">
          <x14:cfRule type="expression" priority="183" stopIfTrue="1" id="{36575F33-D51D-4FDC-8DA6-11845AE8415B}">
            <xm:f>Report_Est_PL!$B$3="M USD"</xm:f>
            <x14:dxf>
              <numFmt numFmtId="183" formatCode="#,##0,,_);\(#,##0,,\);&quot; - &quot;;@_)"/>
            </x14:dxf>
          </x14:cfRule>
          <xm:sqref>B110</xm:sqref>
        </x14:conditionalFormatting>
        <x14:conditionalFormatting xmlns:xm="http://schemas.microsoft.com/office/excel/2006/main">
          <x14:cfRule type="expression" priority="182" stopIfTrue="1" id="{1C814D31-A4C5-4558-9D9F-6E8630617716}">
            <xm:f>Report_Est_PL!$B$3="M USD"</xm:f>
            <x14:dxf>
              <numFmt numFmtId="183" formatCode="#,##0,,_);\(#,##0,,\);&quot; - &quot;;@_)"/>
            </x14:dxf>
          </x14:cfRule>
          <xm:sqref>C110</xm:sqref>
        </x14:conditionalFormatting>
        <x14:conditionalFormatting xmlns:xm="http://schemas.microsoft.com/office/excel/2006/main">
          <x14:cfRule type="expression" priority="181" stopIfTrue="1" id="{D95041E4-50BA-4FCA-BB78-5E3406CCB3B5}">
            <xm:f>Report_Est_PL!$B$3="M USD"</xm:f>
            <x14:dxf>
              <numFmt numFmtId="183" formatCode="#,##0,,_);\(#,##0,,\);&quot; - &quot;;@_)"/>
            </x14:dxf>
          </x14:cfRule>
          <xm:sqref>D110</xm:sqref>
        </x14:conditionalFormatting>
        <x14:conditionalFormatting xmlns:xm="http://schemas.microsoft.com/office/excel/2006/main">
          <x14:cfRule type="expression" priority="180" stopIfTrue="1" id="{E5FDC9EA-758E-4206-8A4C-649EA75254AB}">
            <xm:f>Report_Est_PL!$B$3="M USD"</xm:f>
            <x14:dxf>
              <numFmt numFmtId="183" formatCode="#,##0,,_);\(#,##0,,\);&quot; - &quot;;@_)"/>
            </x14:dxf>
          </x14:cfRule>
          <xm:sqref>E110</xm:sqref>
        </x14:conditionalFormatting>
        <x14:conditionalFormatting xmlns:xm="http://schemas.microsoft.com/office/excel/2006/main">
          <x14:cfRule type="expression" priority="179" stopIfTrue="1" id="{24BAE515-D048-4770-A4F4-FD8E88F263CC}">
            <xm:f>Report_Est_PL!$B$3="M USD"</xm:f>
            <x14:dxf>
              <numFmt numFmtId="183" formatCode="#,##0,,_);\(#,##0,,\);&quot; - &quot;;@_)"/>
            </x14:dxf>
          </x14:cfRule>
          <xm:sqref>F110</xm:sqref>
        </x14:conditionalFormatting>
        <x14:conditionalFormatting xmlns:xm="http://schemas.microsoft.com/office/excel/2006/main">
          <x14:cfRule type="expression" priority="178" stopIfTrue="1" id="{4AE360A8-345A-4A1E-ACEC-89F5FED96332}">
            <xm:f>Report_Est_PL!$B$3="M USD"</xm:f>
            <x14:dxf>
              <numFmt numFmtId="183" formatCode="#,##0,,_);\(#,##0,,\);&quot; - &quot;;@_)"/>
            </x14:dxf>
          </x14:cfRule>
          <xm:sqref>G110</xm:sqref>
        </x14:conditionalFormatting>
        <x14:conditionalFormatting xmlns:xm="http://schemas.microsoft.com/office/excel/2006/main">
          <x14:cfRule type="expression" priority="177" stopIfTrue="1" id="{DF8C4D61-7712-4B72-AFCA-535384CBC4BA}">
            <xm:f>Report_Est_PL!$B$3="M USD"</xm:f>
            <x14:dxf>
              <numFmt numFmtId="183" formatCode="#,##0,,_);\(#,##0,,\);&quot; - &quot;;@_)"/>
            </x14:dxf>
          </x14:cfRule>
          <xm:sqref>H110</xm:sqref>
        </x14:conditionalFormatting>
        <x14:conditionalFormatting xmlns:xm="http://schemas.microsoft.com/office/excel/2006/main">
          <x14:cfRule type="expression" priority="176" stopIfTrue="1" id="{6FAB5DFE-6305-4C52-86F8-DC6DB196AF0C}">
            <xm:f>Report_Est_PL!$B$3="M USD"</xm:f>
            <x14:dxf>
              <numFmt numFmtId="183" formatCode="#,##0,,_);\(#,##0,,\);&quot; - &quot;;@_)"/>
            </x14:dxf>
          </x14:cfRule>
          <xm:sqref>I110</xm:sqref>
        </x14:conditionalFormatting>
        <x14:conditionalFormatting xmlns:xm="http://schemas.microsoft.com/office/excel/2006/main">
          <x14:cfRule type="expression" priority="175" stopIfTrue="1" id="{67DFB761-6D6C-4ABA-AA40-5AF73B6C1193}">
            <xm:f>Report_Est_PL!$B$3="M USD"</xm:f>
            <x14:dxf>
              <numFmt numFmtId="183" formatCode="#,##0,,_);\(#,##0,,\);&quot; - &quot;;@_)"/>
            </x14:dxf>
          </x14:cfRule>
          <xm:sqref>J110</xm:sqref>
        </x14:conditionalFormatting>
        <x14:conditionalFormatting xmlns:xm="http://schemas.microsoft.com/office/excel/2006/main">
          <x14:cfRule type="expression" priority="174" stopIfTrue="1" id="{AF87AF19-2F67-4ABF-8E22-0E7394A3F854}">
            <xm:f>Report_Est_PL!$B$3="M USD"</xm:f>
            <x14:dxf>
              <numFmt numFmtId="183" formatCode="#,##0,,_);\(#,##0,,\);&quot; - &quot;;@_)"/>
            </x14:dxf>
          </x14:cfRule>
          <xm:sqref>K110</xm:sqref>
        </x14:conditionalFormatting>
        <x14:conditionalFormatting xmlns:xm="http://schemas.microsoft.com/office/excel/2006/main">
          <x14:cfRule type="expression" priority="173" stopIfTrue="1" id="{33D198CC-EC63-4EAB-94B9-FB3E52393AC4}">
            <xm:f>Report_Est_PL!$B$3="M USD"</xm:f>
            <x14:dxf>
              <numFmt numFmtId="183" formatCode="#,##0,,_);\(#,##0,,\);&quot; - &quot;;@_)"/>
            </x14:dxf>
          </x14:cfRule>
          <xm:sqref>L110</xm:sqref>
        </x14:conditionalFormatting>
        <x14:conditionalFormatting xmlns:xm="http://schemas.microsoft.com/office/excel/2006/main">
          <x14:cfRule type="expression" priority="172" stopIfTrue="1" id="{57999C7C-CF20-453E-AA27-1DCA1FFF0D00}">
            <xm:f>Report_Est_PL!$B$3="M USD"</xm:f>
            <x14:dxf>
              <numFmt numFmtId="183" formatCode="#,##0,,_);\(#,##0,,\);&quot; - &quot;;@_)"/>
            </x14:dxf>
          </x14:cfRule>
          <xm:sqref>M110</xm:sqref>
        </x14:conditionalFormatting>
        <x14:conditionalFormatting xmlns:xm="http://schemas.microsoft.com/office/excel/2006/main">
          <x14:cfRule type="expression" priority="171" stopIfTrue="1" id="{F60B2785-A8F3-4A82-84AF-10358A311A50}">
            <xm:f>Report_Est_PL!$B$3="M USD"</xm:f>
            <x14:dxf>
              <numFmt numFmtId="183" formatCode="#,##0,,_);\(#,##0,,\);&quot; - &quot;;@_)"/>
            </x14:dxf>
          </x14:cfRule>
          <xm:sqref>A116</xm:sqref>
        </x14:conditionalFormatting>
        <x14:conditionalFormatting xmlns:xm="http://schemas.microsoft.com/office/excel/2006/main">
          <x14:cfRule type="expression" priority="170" stopIfTrue="1" id="{A787149D-B0ED-401C-8DFF-95A6F014D870}">
            <xm:f>Report_Est_PL!$B$3="M USD"</xm:f>
            <x14:dxf>
              <numFmt numFmtId="183" formatCode="#,##0,,_);\(#,##0,,\);&quot; - &quot;;@_)"/>
            </x14:dxf>
          </x14:cfRule>
          <xm:sqref>B116</xm:sqref>
        </x14:conditionalFormatting>
        <x14:conditionalFormatting xmlns:xm="http://schemas.microsoft.com/office/excel/2006/main">
          <x14:cfRule type="expression" priority="169" stopIfTrue="1" id="{BDAA2BBA-A59B-47C3-8B0F-0605FC73811E}">
            <xm:f>Report_Est_PL!$B$3="M USD"</xm:f>
            <x14:dxf>
              <numFmt numFmtId="183" formatCode="#,##0,,_);\(#,##0,,\);&quot; - &quot;;@_)"/>
            </x14:dxf>
          </x14:cfRule>
          <xm:sqref>C116</xm:sqref>
        </x14:conditionalFormatting>
        <x14:conditionalFormatting xmlns:xm="http://schemas.microsoft.com/office/excel/2006/main">
          <x14:cfRule type="expression" priority="168" stopIfTrue="1" id="{39F837C2-C665-48E6-A9DE-0F05531125B7}">
            <xm:f>Report_Est_PL!$B$3="M USD"</xm:f>
            <x14:dxf>
              <numFmt numFmtId="183" formatCode="#,##0,,_);\(#,##0,,\);&quot; - &quot;;@_)"/>
            </x14:dxf>
          </x14:cfRule>
          <xm:sqref>D116</xm:sqref>
        </x14:conditionalFormatting>
        <x14:conditionalFormatting xmlns:xm="http://schemas.microsoft.com/office/excel/2006/main">
          <x14:cfRule type="expression" priority="167" stopIfTrue="1" id="{3F4DB392-61F4-4E29-A6F0-4A917ED8B4C5}">
            <xm:f>Report_Est_PL!$B$3="M USD"</xm:f>
            <x14:dxf>
              <numFmt numFmtId="183" formatCode="#,##0,,_);\(#,##0,,\);&quot; - &quot;;@_)"/>
            </x14:dxf>
          </x14:cfRule>
          <xm:sqref>E116</xm:sqref>
        </x14:conditionalFormatting>
        <x14:conditionalFormatting xmlns:xm="http://schemas.microsoft.com/office/excel/2006/main">
          <x14:cfRule type="expression" priority="166" stopIfTrue="1" id="{3961B42A-498B-4DD1-9777-20BDF2C81488}">
            <xm:f>Report_Est_PL!$B$3="M USD"</xm:f>
            <x14:dxf>
              <numFmt numFmtId="183" formatCode="#,##0,,_);\(#,##0,,\);&quot; - &quot;;@_)"/>
            </x14:dxf>
          </x14:cfRule>
          <xm:sqref>F116</xm:sqref>
        </x14:conditionalFormatting>
        <x14:conditionalFormatting xmlns:xm="http://schemas.microsoft.com/office/excel/2006/main">
          <x14:cfRule type="expression" priority="165" stopIfTrue="1" id="{78D62672-F33E-40A8-B779-884AD373C10E}">
            <xm:f>Report_Est_PL!$B$3="M USD"</xm:f>
            <x14:dxf>
              <numFmt numFmtId="183" formatCode="#,##0,,_);\(#,##0,,\);&quot; - &quot;;@_)"/>
            </x14:dxf>
          </x14:cfRule>
          <xm:sqref>G116</xm:sqref>
        </x14:conditionalFormatting>
        <x14:conditionalFormatting xmlns:xm="http://schemas.microsoft.com/office/excel/2006/main">
          <x14:cfRule type="expression" priority="164" stopIfTrue="1" id="{83D5E3AC-5C49-476D-92C0-1DC07692ECBE}">
            <xm:f>Report_Est_PL!$B$3="M USD"</xm:f>
            <x14:dxf>
              <numFmt numFmtId="183" formatCode="#,##0,,_);\(#,##0,,\);&quot; - &quot;;@_)"/>
            </x14:dxf>
          </x14:cfRule>
          <xm:sqref>H116</xm:sqref>
        </x14:conditionalFormatting>
        <x14:conditionalFormatting xmlns:xm="http://schemas.microsoft.com/office/excel/2006/main">
          <x14:cfRule type="expression" priority="163" stopIfTrue="1" id="{6AA2B9EE-74C4-4DC6-83B7-552B3AEEB6E2}">
            <xm:f>Report_Est_PL!$B$3="M USD"</xm:f>
            <x14:dxf>
              <numFmt numFmtId="183" formatCode="#,##0,,_);\(#,##0,,\);&quot; - &quot;;@_)"/>
            </x14:dxf>
          </x14:cfRule>
          <xm:sqref>I116</xm:sqref>
        </x14:conditionalFormatting>
        <x14:conditionalFormatting xmlns:xm="http://schemas.microsoft.com/office/excel/2006/main">
          <x14:cfRule type="expression" priority="162" stopIfTrue="1" id="{DE513B30-8626-46E6-97F9-3D8D6F644788}">
            <xm:f>Report_Est_PL!$B$3="M USD"</xm:f>
            <x14:dxf>
              <numFmt numFmtId="183" formatCode="#,##0,,_);\(#,##0,,\);&quot; - &quot;;@_)"/>
            </x14:dxf>
          </x14:cfRule>
          <xm:sqref>J116</xm:sqref>
        </x14:conditionalFormatting>
        <x14:conditionalFormatting xmlns:xm="http://schemas.microsoft.com/office/excel/2006/main">
          <x14:cfRule type="expression" priority="161" stopIfTrue="1" id="{2E22C511-D7B1-4387-904E-4B36588206E7}">
            <xm:f>Report_Est_PL!$B$3="M USD"</xm:f>
            <x14:dxf>
              <numFmt numFmtId="183" formatCode="#,##0,,_);\(#,##0,,\);&quot; - &quot;;@_)"/>
            </x14:dxf>
          </x14:cfRule>
          <xm:sqref>K116</xm:sqref>
        </x14:conditionalFormatting>
        <x14:conditionalFormatting xmlns:xm="http://schemas.microsoft.com/office/excel/2006/main">
          <x14:cfRule type="expression" priority="160" stopIfTrue="1" id="{AE82FBEE-3227-4926-959F-515E5E84A8B2}">
            <xm:f>Report_Est_PL!$B$3="M USD"</xm:f>
            <x14:dxf>
              <numFmt numFmtId="183" formatCode="#,##0,,_);\(#,##0,,\);&quot; - &quot;;@_)"/>
            </x14:dxf>
          </x14:cfRule>
          <xm:sqref>L116</xm:sqref>
        </x14:conditionalFormatting>
        <x14:conditionalFormatting xmlns:xm="http://schemas.microsoft.com/office/excel/2006/main">
          <x14:cfRule type="expression" priority="159" stopIfTrue="1" id="{F60B093F-0CBD-47D7-9B58-DB7DB54ED9FE}">
            <xm:f>Report_Est_PL!$B$3="M USD"</xm:f>
            <x14:dxf>
              <numFmt numFmtId="183" formatCode="#,##0,,_);\(#,##0,,\);&quot; - &quot;;@_)"/>
            </x14:dxf>
          </x14:cfRule>
          <xm:sqref>M116</xm:sqref>
        </x14:conditionalFormatting>
        <x14:conditionalFormatting xmlns:xm="http://schemas.microsoft.com/office/excel/2006/main">
          <x14:cfRule type="expression" priority="158" stopIfTrue="1" id="{A62C7C08-2AB0-4306-A0EB-C36BECCC9850}">
            <xm:f>Report_Est_PL!$B$3="M USD"</xm:f>
            <x14:dxf>
              <numFmt numFmtId="183" formatCode="#,##0,,_);\(#,##0,,\);&quot; - &quot;;@_)"/>
            </x14:dxf>
          </x14:cfRule>
          <xm:sqref>N116</xm:sqref>
        </x14:conditionalFormatting>
        <x14:conditionalFormatting xmlns:xm="http://schemas.microsoft.com/office/excel/2006/main">
          <x14:cfRule type="expression" priority="157" stopIfTrue="1" id="{94B8BDA4-CC8F-438A-94C9-842FF24C7F39}">
            <xm:f>Report_Est_PL!$B$3="M USD"</xm:f>
            <x14:dxf>
              <numFmt numFmtId="183" formatCode="#,##0,,_);\(#,##0,,\);&quot; - &quot;;@_)"/>
            </x14:dxf>
          </x14:cfRule>
          <xm:sqref>O116</xm:sqref>
        </x14:conditionalFormatting>
        <x14:conditionalFormatting xmlns:xm="http://schemas.microsoft.com/office/excel/2006/main">
          <x14:cfRule type="expression" priority="156" stopIfTrue="1" id="{45B20A87-FD89-4502-B1DC-498E50A7A979}">
            <xm:f>Report_Est_PL!$B$3="M USD"</xm:f>
            <x14:dxf>
              <numFmt numFmtId="183" formatCode="#,##0,,_);\(#,##0,,\);&quot; - &quot;;@_)"/>
            </x14:dxf>
          </x14:cfRule>
          <xm:sqref>A117</xm:sqref>
        </x14:conditionalFormatting>
        <x14:conditionalFormatting xmlns:xm="http://schemas.microsoft.com/office/excel/2006/main">
          <x14:cfRule type="expression" priority="155" stopIfTrue="1" id="{2E4C003F-6BA8-44C0-A22F-7D7C07EF89A0}">
            <xm:f>Report_Est_PL!$B$3="M USD"</xm:f>
            <x14:dxf>
              <numFmt numFmtId="183" formatCode="#,##0,,_);\(#,##0,,\);&quot; - &quot;;@_)"/>
            </x14:dxf>
          </x14:cfRule>
          <xm:sqref>B117</xm:sqref>
        </x14:conditionalFormatting>
        <x14:conditionalFormatting xmlns:xm="http://schemas.microsoft.com/office/excel/2006/main">
          <x14:cfRule type="expression" priority="154" stopIfTrue="1" id="{D271C72C-BE31-477A-B6C0-9AE0B376631A}">
            <xm:f>Report_Est_PL!$B$3="M USD"</xm:f>
            <x14:dxf>
              <numFmt numFmtId="183" formatCode="#,##0,,_);\(#,##0,,\);&quot; - &quot;;@_)"/>
            </x14:dxf>
          </x14:cfRule>
          <xm:sqref>C117</xm:sqref>
        </x14:conditionalFormatting>
        <x14:conditionalFormatting xmlns:xm="http://schemas.microsoft.com/office/excel/2006/main">
          <x14:cfRule type="expression" priority="153" stopIfTrue="1" id="{4C23A72E-7D00-4CF9-AA8B-E98C9D5BB1C9}">
            <xm:f>Report_Est_PL!$B$3="M USD"</xm:f>
            <x14:dxf>
              <numFmt numFmtId="183" formatCode="#,##0,,_);\(#,##0,,\);&quot; - &quot;;@_)"/>
            </x14:dxf>
          </x14:cfRule>
          <xm:sqref>D117</xm:sqref>
        </x14:conditionalFormatting>
        <x14:conditionalFormatting xmlns:xm="http://schemas.microsoft.com/office/excel/2006/main">
          <x14:cfRule type="expression" priority="152" stopIfTrue="1" id="{0BF26059-5E1B-4D03-ACCC-C31E7921E347}">
            <xm:f>Report_Est_PL!$B$3="M USD"</xm:f>
            <x14:dxf>
              <numFmt numFmtId="183" formatCode="#,##0,,_);\(#,##0,,\);&quot; - &quot;;@_)"/>
            </x14:dxf>
          </x14:cfRule>
          <xm:sqref>E117</xm:sqref>
        </x14:conditionalFormatting>
        <x14:conditionalFormatting xmlns:xm="http://schemas.microsoft.com/office/excel/2006/main">
          <x14:cfRule type="expression" priority="151" stopIfTrue="1" id="{5B0106E9-DC31-4DAE-9522-B968D92C1E76}">
            <xm:f>Report_Est_PL!$B$3="M USD"</xm:f>
            <x14:dxf>
              <numFmt numFmtId="183" formatCode="#,##0,,_);\(#,##0,,\);&quot; - &quot;;@_)"/>
            </x14:dxf>
          </x14:cfRule>
          <xm:sqref>F117</xm:sqref>
        </x14:conditionalFormatting>
        <x14:conditionalFormatting xmlns:xm="http://schemas.microsoft.com/office/excel/2006/main">
          <x14:cfRule type="expression" priority="150" stopIfTrue="1" id="{20F9DA21-6AFA-447B-B26E-E574132BE1CC}">
            <xm:f>Report_Est_PL!$B$3="M USD"</xm:f>
            <x14:dxf>
              <numFmt numFmtId="183" formatCode="#,##0,,_);\(#,##0,,\);&quot; - &quot;;@_)"/>
            </x14:dxf>
          </x14:cfRule>
          <xm:sqref>G117</xm:sqref>
        </x14:conditionalFormatting>
        <x14:conditionalFormatting xmlns:xm="http://schemas.microsoft.com/office/excel/2006/main">
          <x14:cfRule type="expression" priority="149" stopIfTrue="1" id="{40F882D9-D662-4B1E-B9C2-B9178A795DAE}">
            <xm:f>Report_Est_PL!$B$3="M USD"</xm:f>
            <x14:dxf>
              <numFmt numFmtId="183" formatCode="#,##0,,_);\(#,##0,,\);&quot; - &quot;;@_)"/>
            </x14:dxf>
          </x14:cfRule>
          <xm:sqref>H117</xm:sqref>
        </x14:conditionalFormatting>
        <x14:conditionalFormatting xmlns:xm="http://schemas.microsoft.com/office/excel/2006/main">
          <x14:cfRule type="expression" priority="148" stopIfTrue="1" id="{D42A39DE-5593-4132-B98C-19F94A2B6EF6}">
            <xm:f>Report_Est_PL!$B$3="M USD"</xm:f>
            <x14:dxf>
              <numFmt numFmtId="183" formatCode="#,##0,,_);\(#,##0,,\);&quot; - &quot;;@_)"/>
            </x14:dxf>
          </x14:cfRule>
          <xm:sqref>I117</xm:sqref>
        </x14:conditionalFormatting>
        <x14:conditionalFormatting xmlns:xm="http://schemas.microsoft.com/office/excel/2006/main">
          <x14:cfRule type="expression" priority="147" stopIfTrue="1" id="{0A085566-0508-4FC0-A14F-D9F463D9A7D9}">
            <xm:f>Report_Est_PL!$B$3="M USD"</xm:f>
            <x14:dxf>
              <numFmt numFmtId="183" formatCode="#,##0,,_);\(#,##0,,\);&quot; - &quot;;@_)"/>
            </x14:dxf>
          </x14:cfRule>
          <xm:sqref>J117</xm:sqref>
        </x14:conditionalFormatting>
        <x14:conditionalFormatting xmlns:xm="http://schemas.microsoft.com/office/excel/2006/main">
          <x14:cfRule type="expression" priority="146" stopIfTrue="1" id="{F9872315-B3A6-4D0F-B9E8-B6DEB83569B5}">
            <xm:f>Report_Est_PL!$B$3="M USD"</xm:f>
            <x14:dxf>
              <numFmt numFmtId="183" formatCode="#,##0,,_);\(#,##0,,\);&quot; - &quot;;@_)"/>
            </x14:dxf>
          </x14:cfRule>
          <xm:sqref>K117</xm:sqref>
        </x14:conditionalFormatting>
        <x14:conditionalFormatting xmlns:xm="http://schemas.microsoft.com/office/excel/2006/main">
          <x14:cfRule type="expression" priority="145" stopIfTrue="1" id="{A876E108-9778-448D-9F52-0BC0EB976E09}">
            <xm:f>Report_Est_PL!$B$3="M USD"</xm:f>
            <x14:dxf>
              <numFmt numFmtId="183" formatCode="#,##0,,_);\(#,##0,,\);&quot; - &quot;;@_)"/>
            </x14:dxf>
          </x14:cfRule>
          <xm:sqref>L117</xm:sqref>
        </x14:conditionalFormatting>
        <x14:conditionalFormatting xmlns:xm="http://schemas.microsoft.com/office/excel/2006/main">
          <x14:cfRule type="expression" priority="144" stopIfTrue="1" id="{6B19C018-68FF-460D-A5FB-4A8C30588899}">
            <xm:f>Report_Est_PL!$B$3="M USD"</xm:f>
            <x14:dxf>
              <numFmt numFmtId="183" formatCode="#,##0,,_);\(#,##0,,\);&quot; - &quot;;@_)"/>
            </x14:dxf>
          </x14:cfRule>
          <xm:sqref>M117</xm:sqref>
        </x14:conditionalFormatting>
        <x14:conditionalFormatting xmlns:xm="http://schemas.microsoft.com/office/excel/2006/main">
          <x14:cfRule type="expression" priority="143" stopIfTrue="1" id="{CDB58F90-F8D0-4098-867C-FE9CCF42DFC3}">
            <xm:f>Report_Est_PL!$B$3="M USD"</xm:f>
            <x14:dxf>
              <numFmt numFmtId="183" formatCode="#,##0,,_);\(#,##0,,\);&quot; - &quot;;@_)"/>
            </x14:dxf>
          </x14:cfRule>
          <xm:sqref>A118</xm:sqref>
        </x14:conditionalFormatting>
        <x14:conditionalFormatting xmlns:xm="http://schemas.microsoft.com/office/excel/2006/main">
          <x14:cfRule type="expression" priority="142" stopIfTrue="1" id="{F9CCB4ED-F30E-40BB-BAEE-713C92D719C6}">
            <xm:f>Report_Est_PL!$B$3="M USD"</xm:f>
            <x14:dxf>
              <numFmt numFmtId="183" formatCode="#,##0,,_);\(#,##0,,\);&quot; - &quot;;@_)"/>
            </x14:dxf>
          </x14:cfRule>
          <xm:sqref>B118</xm:sqref>
        </x14:conditionalFormatting>
        <x14:conditionalFormatting xmlns:xm="http://schemas.microsoft.com/office/excel/2006/main">
          <x14:cfRule type="expression" priority="141" stopIfTrue="1" id="{9E94AEE6-BF35-4F30-BE22-F602C4DA2368}">
            <xm:f>Report_Est_PL!$B$3="M USD"</xm:f>
            <x14:dxf>
              <numFmt numFmtId="183" formatCode="#,##0,,_);\(#,##0,,\);&quot; - &quot;;@_)"/>
            </x14:dxf>
          </x14:cfRule>
          <xm:sqref>C118</xm:sqref>
        </x14:conditionalFormatting>
        <x14:conditionalFormatting xmlns:xm="http://schemas.microsoft.com/office/excel/2006/main">
          <x14:cfRule type="expression" priority="140" stopIfTrue="1" id="{D7296D21-A62D-4023-A072-67ACF6229997}">
            <xm:f>Report_Est_PL!$B$3="M USD"</xm:f>
            <x14:dxf>
              <numFmt numFmtId="183" formatCode="#,##0,,_);\(#,##0,,\);&quot; - &quot;;@_)"/>
            </x14:dxf>
          </x14:cfRule>
          <xm:sqref>D118</xm:sqref>
        </x14:conditionalFormatting>
        <x14:conditionalFormatting xmlns:xm="http://schemas.microsoft.com/office/excel/2006/main">
          <x14:cfRule type="expression" priority="139" stopIfTrue="1" id="{606CB86A-63D9-463C-9AC7-D95D1B8AC293}">
            <xm:f>Report_Est_PL!$B$3="M USD"</xm:f>
            <x14:dxf>
              <numFmt numFmtId="183" formatCode="#,##0,,_);\(#,##0,,\);&quot; - &quot;;@_)"/>
            </x14:dxf>
          </x14:cfRule>
          <xm:sqref>E118</xm:sqref>
        </x14:conditionalFormatting>
        <x14:conditionalFormatting xmlns:xm="http://schemas.microsoft.com/office/excel/2006/main">
          <x14:cfRule type="expression" priority="138" stopIfTrue="1" id="{5D5BC929-6411-4444-8AEA-CE95A2556787}">
            <xm:f>Report_Est_PL!$B$3="M USD"</xm:f>
            <x14:dxf>
              <numFmt numFmtId="183" formatCode="#,##0,,_);\(#,##0,,\);&quot; - &quot;;@_)"/>
            </x14:dxf>
          </x14:cfRule>
          <xm:sqref>F118</xm:sqref>
        </x14:conditionalFormatting>
        <x14:conditionalFormatting xmlns:xm="http://schemas.microsoft.com/office/excel/2006/main">
          <x14:cfRule type="expression" priority="137" stopIfTrue="1" id="{AA730EA1-4F47-4B6C-B84D-D0337F64FD7B}">
            <xm:f>Report_Est_PL!$B$3="M USD"</xm:f>
            <x14:dxf>
              <numFmt numFmtId="183" formatCode="#,##0,,_);\(#,##0,,\);&quot; - &quot;;@_)"/>
            </x14:dxf>
          </x14:cfRule>
          <xm:sqref>G118</xm:sqref>
        </x14:conditionalFormatting>
        <x14:conditionalFormatting xmlns:xm="http://schemas.microsoft.com/office/excel/2006/main">
          <x14:cfRule type="expression" priority="136" stopIfTrue="1" id="{54E665E0-E455-4D84-A9CE-52921A7B8243}">
            <xm:f>Report_Est_PL!$B$3="M USD"</xm:f>
            <x14:dxf>
              <numFmt numFmtId="183" formatCode="#,##0,,_);\(#,##0,,\);&quot; - &quot;;@_)"/>
            </x14:dxf>
          </x14:cfRule>
          <xm:sqref>H118</xm:sqref>
        </x14:conditionalFormatting>
        <x14:conditionalFormatting xmlns:xm="http://schemas.microsoft.com/office/excel/2006/main">
          <x14:cfRule type="expression" priority="135" stopIfTrue="1" id="{A9D72BD7-BD56-4AD8-811D-91A602AD0997}">
            <xm:f>Report_Est_PL!$B$3="M USD"</xm:f>
            <x14:dxf>
              <numFmt numFmtId="183" formatCode="#,##0,,_);\(#,##0,,\);&quot; - &quot;;@_)"/>
            </x14:dxf>
          </x14:cfRule>
          <xm:sqref>I118</xm:sqref>
        </x14:conditionalFormatting>
        <x14:conditionalFormatting xmlns:xm="http://schemas.microsoft.com/office/excel/2006/main">
          <x14:cfRule type="expression" priority="134" stopIfTrue="1" id="{D3AB8B87-4B48-4350-ACDE-2222881BA92E}">
            <xm:f>Report_Est_PL!$B$3="M USD"</xm:f>
            <x14:dxf>
              <numFmt numFmtId="183" formatCode="#,##0,,_);\(#,##0,,\);&quot; - &quot;;@_)"/>
            </x14:dxf>
          </x14:cfRule>
          <xm:sqref>J118</xm:sqref>
        </x14:conditionalFormatting>
        <x14:conditionalFormatting xmlns:xm="http://schemas.microsoft.com/office/excel/2006/main">
          <x14:cfRule type="expression" priority="133" stopIfTrue="1" id="{8EA84F64-52A8-4368-B70E-8FD21E4B1EC4}">
            <xm:f>Report_Est_PL!$B$3="M USD"</xm:f>
            <x14:dxf>
              <numFmt numFmtId="183" formatCode="#,##0,,_);\(#,##0,,\);&quot; - &quot;;@_)"/>
            </x14:dxf>
          </x14:cfRule>
          <xm:sqref>K118</xm:sqref>
        </x14:conditionalFormatting>
        <x14:conditionalFormatting xmlns:xm="http://schemas.microsoft.com/office/excel/2006/main">
          <x14:cfRule type="expression" priority="132" stopIfTrue="1" id="{6B6CD78E-62E5-4A20-BE44-5B812D291DC1}">
            <xm:f>Report_Est_PL!$B$3="M USD"</xm:f>
            <x14:dxf>
              <numFmt numFmtId="183" formatCode="#,##0,,_);\(#,##0,,\);&quot; - &quot;;@_)"/>
            </x14:dxf>
          </x14:cfRule>
          <xm:sqref>L118</xm:sqref>
        </x14:conditionalFormatting>
        <x14:conditionalFormatting xmlns:xm="http://schemas.microsoft.com/office/excel/2006/main">
          <x14:cfRule type="expression" priority="131" stopIfTrue="1" id="{E2B13DFB-45AF-46EC-9C6B-B500B1063C53}">
            <xm:f>Report_Est_PL!$B$3="M USD"</xm:f>
            <x14:dxf>
              <numFmt numFmtId="183" formatCode="#,##0,,_);\(#,##0,,\);&quot; - &quot;;@_)"/>
            </x14:dxf>
          </x14:cfRule>
          <xm:sqref>M118</xm:sqref>
        </x14:conditionalFormatting>
        <x14:conditionalFormatting xmlns:xm="http://schemas.microsoft.com/office/excel/2006/main">
          <x14:cfRule type="expression" priority="130" stopIfTrue="1" id="{76DB7AB8-E3E6-4261-B12B-39714817E527}">
            <xm:f>Report_Est_PL!$B$3="M USD"</xm:f>
            <x14:dxf>
              <numFmt numFmtId="183" formatCode="#,##0,,_);\(#,##0,,\);&quot; - &quot;;@_)"/>
            </x14:dxf>
          </x14:cfRule>
          <xm:sqref>A120</xm:sqref>
        </x14:conditionalFormatting>
        <x14:conditionalFormatting xmlns:xm="http://schemas.microsoft.com/office/excel/2006/main">
          <x14:cfRule type="expression" priority="129" stopIfTrue="1" id="{7592D542-3ADF-47D8-A099-BEBE7E8B3046}">
            <xm:f>Report_Est_PL!$B$3="M USD"</xm:f>
            <x14:dxf>
              <numFmt numFmtId="183" formatCode="#,##0,,_);\(#,##0,,\);&quot; - &quot;;@_)"/>
            </x14:dxf>
          </x14:cfRule>
          <xm:sqref>B120</xm:sqref>
        </x14:conditionalFormatting>
        <x14:conditionalFormatting xmlns:xm="http://schemas.microsoft.com/office/excel/2006/main">
          <x14:cfRule type="expression" priority="128" stopIfTrue="1" id="{1E93F3C7-2413-4438-832F-CF24FFD3C8E9}">
            <xm:f>Report_Est_PL!$B$3="M USD"</xm:f>
            <x14:dxf>
              <numFmt numFmtId="183" formatCode="#,##0,,_);\(#,##0,,\);&quot; - &quot;;@_)"/>
            </x14:dxf>
          </x14:cfRule>
          <xm:sqref>C120</xm:sqref>
        </x14:conditionalFormatting>
        <x14:conditionalFormatting xmlns:xm="http://schemas.microsoft.com/office/excel/2006/main">
          <x14:cfRule type="expression" priority="127" stopIfTrue="1" id="{571FE53B-42CB-4B40-85D8-92B4F1D4023F}">
            <xm:f>Report_Est_PL!$B$3="M USD"</xm:f>
            <x14:dxf>
              <numFmt numFmtId="183" formatCode="#,##0,,_);\(#,##0,,\);&quot; - &quot;;@_)"/>
            </x14:dxf>
          </x14:cfRule>
          <xm:sqref>D120</xm:sqref>
        </x14:conditionalFormatting>
        <x14:conditionalFormatting xmlns:xm="http://schemas.microsoft.com/office/excel/2006/main">
          <x14:cfRule type="expression" priority="126" stopIfTrue="1" id="{4D5A9EC7-158E-4CE0-801A-2C7B36DA2F00}">
            <xm:f>Report_Est_PL!$B$3="M USD"</xm:f>
            <x14:dxf>
              <numFmt numFmtId="183" formatCode="#,##0,,_);\(#,##0,,\);&quot; - &quot;;@_)"/>
            </x14:dxf>
          </x14:cfRule>
          <xm:sqref>E120</xm:sqref>
        </x14:conditionalFormatting>
        <x14:conditionalFormatting xmlns:xm="http://schemas.microsoft.com/office/excel/2006/main">
          <x14:cfRule type="expression" priority="125" stopIfTrue="1" id="{DF2A72D2-A462-49D5-83DB-0EEA588F949D}">
            <xm:f>Report_Est_PL!$B$3="M USD"</xm:f>
            <x14:dxf>
              <numFmt numFmtId="183" formatCode="#,##0,,_);\(#,##0,,\);&quot; - &quot;;@_)"/>
            </x14:dxf>
          </x14:cfRule>
          <xm:sqref>F120</xm:sqref>
        </x14:conditionalFormatting>
        <x14:conditionalFormatting xmlns:xm="http://schemas.microsoft.com/office/excel/2006/main">
          <x14:cfRule type="expression" priority="124" stopIfTrue="1" id="{2D1D5108-703C-445A-92F3-9045C7724DAD}">
            <xm:f>Report_Est_PL!$B$3="M USD"</xm:f>
            <x14:dxf>
              <numFmt numFmtId="183" formatCode="#,##0,,_);\(#,##0,,\);&quot; - &quot;;@_)"/>
            </x14:dxf>
          </x14:cfRule>
          <xm:sqref>G120</xm:sqref>
        </x14:conditionalFormatting>
        <x14:conditionalFormatting xmlns:xm="http://schemas.microsoft.com/office/excel/2006/main">
          <x14:cfRule type="expression" priority="123" stopIfTrue="1" id="{85EE5F1B-06E1-4FE9-951D-EC67FFC92B63}">
            <xm:f>Report_Est_PL!$B$3="M USD"</xm:f>
            <x14:dxf>
              <numFmt numFmtId="183" formatCode="#,##0,,_);\(#,##0,,\);&quot; - &quot;;@_)"/>
            </x14:dxf>
          </x14:cfRule>
          <xm:sqref>H120</xm:sqref>
        </x14:conditionalFormatting>
        <x14:conditionalFormatting xmlns:xm="http://schemas.microsoft.com/office/excel/2006/main">
          <x14:cfRule type="expression" priority="122" stopIfTrue="1" id="{EEDDA5E5-5440-4C5A-B7EA-1AF3DB5C5563}">
            <xm:f>Report_Est_PL!$B$3="M USD"</xm:f>
            <x14:dxf>
              <numFmt numFmtId="183" formatCode="#,##0,,_);\(#,##0,,\);&quot; - &quot;;@_)"/>
            </x14:dxf>
          </x14:cfRule>
          <xm:sqref>I120</xm:sqref>
        </x14:conditionalFormatting>
        <x14:conditionalFormatting xmlns:xm="http://schemas.microsoft.com/office/excel/2006/main">
          <x14:cfRule type="expression" priority="121" stopIfTrue="1" id="{FAAD8FF2-0B1E-4E95-9233-C4A421CE690A}">
            <xm:f>Report_Est_PL!$B$3="M USD"</xm:f>
            <x14:dxf>
              <numFmt numFmtId="183" formatCode="#,##0,,_);\(#,##0,,\);&quot; - &quot;;@_)"/>
            </x14:dxf>
          </x14:cfRule>
          <xm:sqref>J120</xm:sqref>
        </x14:conditionalFormatting>
        <x14:conditionalFormatting xmlns:xm="http://schemas.microsoft.com/office/excel/2006/main">
          <x14:cfRule type="expression" priority="120" stopIfTrue="1" id="{9B67C5B6-398F-4E36-91FC-920CC7493583}">
            <xm:f>Report_Est_PL!$B$3="M USD"</xm:f>
            <x14:dxf>
              <numFmt numFmtId="183" formatCode="#,##0,,_);\(#,##0,,\);&quot; - &quot;;@_)"/>
            </x14:dxf>
          </x14:cfRule>
          <xm:sqref>K120</xm:sqref>
        </x14:conditionalFormatting>
        <x14:conditionalFormatting xmlns:xm="http://schemas.microsoft.com/office/excel/2006/main">
          <x14:cfRule type="expression" priority="119" stopIfTrue="1" id="{C4534C43-F1B7-4913-A1B6-90B8D1FFFEB9}">
            <xm:f>Report_Est_PL!$B$3="M USD"</xm:f>
            <x14:dxf>
              <numFmt numFmtId="183" formatCode="#,##0,,_);\(#,##0,,\);&quot; - &quot;;@_)"/>
            </x14:dxf>
          </x14:cfRule>
          <xm:sqref>L120</xm:sqref>
        </x14:conditionalFormatting>
        <x14:conditionalFormatting xmlns:xm="http://schemas.microsoft.com/office/excel/2006/main">
          <x14:cfRule type="expression" priority="118" stopIfTrue="1" id="{2545CA91-2FC3-4046-B42A-29ACE048FC6F}">
            <xm:f>Report_Est_PL!$B$3="M USD"</xm:f>
            <x14:dxf>
              <numFmt numFmtId="183" formatCode="#,##0,,_);\(#,##0,,\);&quot; - &quot;;@_)"/>
            </x14:dxf>
          </x14:cfRule>
          <xm:sqref>M120</xm:sqref>
        </x14:conditionalFormatting>
        <x14:conditionalFormatting xmlns:xm="http://schemas.microsoft.com/office/excel/2006/main">
          <x14:cfRule type="expression" priority="117" stopIfTrue="1" id="{6EF18EF6-1D07-4D0E-AEC2-802EA1B788CF}">
            <xm:f>Report_Est_PL!$B$3="M USD"</xm:f>
            <x14:dxf>
              <numFmt numFmtId="183" formatCode="#,##0,,_);\(#,##0,,\);&quot; - &quot;;@_)"/>
            </x14:dxf>
          </x14:cfRule>
          <xm:sqref>A121</xm:sqref>
        </x14:conditionalFormatting>
        <x14:conditionalFormatting xmlns:xm="http://schemas.microsoft.com/office/excel/2006/main">
          <x14:cfRule type="expression" priority="116" stopIfTrue="1" id="{92CD4D44-884F-457F-94CD-E18CA087F9F6}">
            <xm:f>Report_Est_PL!$B$3="M USD"</xm:f>
            <x14:dxf>
              <numFmt numFmtId="183" formatCode="#,##0,,_);\(#,##0,,\);&quot; - &quot;;@_)"/>
            </x14:dxf>
          </x14:cfRule>
          <xm:sqref>B121</xm:sqref>
        </x14:conditionalFormatting>
        <x14:conditionalFormatting xmlns:xm="http://schemas.microsoft.com/office/excel/2006/main">
          <x14:cfRule type="expression" priority="115" stopIfTrue="1" id="{7AB1852C-C8EB-431D-B380-110D2DA16AD8}">
            <xm:f>Report_Est_PL!$B$3="M USD"</xm:f>
            <x14:dxf>
              <numFmt numFmtId="183" formatCode="#,##0,,_);\(#,##0,,\);&quot; - &quot;;@_)"/>
            </x14:dxf>
          </x14:cfRule>
          <xm:sqref>C121</xm:sqref>
        </x14:conditionalFormatting>
        <x14:conditionalFormatting xmlns:xm="http://schemas.microsoft.com/office/excel/2006/main">
          <x14:cfRule type="expression" priority="114" stopIfTrue="1" id="{34CF9CE5-1A09-44C4-BF85-7E935D34AC9E}">
            <xm:f>Report_Est_PL!$B$3="M USD"</xm:f>
            <x14:dxf>
              <numFmt numFmtId="183" formatCode="#,##0,,_);\(#,##0,,\);&quot; - &quot;;@_)"/>
            </x14:dxf>
          </x14:cfRule>
          <xm:sqref>D121</xm:sqref>
        </x14:conditionalFormatting>
        <x14:conditionalFormatting xmlns:xm="http://schemas.microsoft.com/office/excel/2006/main">
          <x14:cfRule type="expression" priority="113" stopIfTrue="1" id="{52984615-9EC1-4FDD-A801-93D41B9B092F}">
            <xm:f>Report_Est_PL!$B$3="M USD"</xm:f>
            <x14:dxf>
              <numFmt numFmtId="183" formatCode="#,##0,,_);\(#,##0,,\);&quot; - &quot;;@_)"/>
            </x14:dxf>
          </x14:cfRule>
          <xm:sqref>E121</xm:sqref>
        </x14:conditionalFormatting>
        <x14:conditionalFormatting xmlns:xm="http://schemas.microsoft.com/office/excel/2006/main">
          <x14:cfRule type="expression" priority="112" stopIfTrue="1" id="{65C4B67C-7C1C-4535-8847-52458EFEC741}">
            <xm:f>Report_Est_PL!$B$3="M USD"</xm:f>
            <x14:dxf>
              <numFmt numFmtId="183" formatCode="#,##0,,_);\(#,##0,,\);&quot; - &quot;;@_)"/>
            </x14:dxf>
          </x14:cfRule>
          <xm:sqref>F121</xm:sqref>
        </x14:conditionalFormatting>
        <x14:conditionalFormatting xmlns:xm="http://schemas.microsoft.com/office/excel/2006/main">
          <x14:cfRule type="expression" priority="111" stopIfTrue="1" id="{77499BA7-6562-4137-9F6D-AA26793C1DCF}">
            <xm:f>Report_Est_PL!$B$3="M USD"</xm:f>
            <x14:dxf>
              <numFmt numFmtId="183" formatCode="#,##0,,_);\(#,##0,,\);&quot; - &quot;;@_)"/>
            </x14:dxf>
          </x14:cfRule>
          <xm:sqref>G121</xm:sqref>
        </x14:conditionalFormatting>
        <x14:conditionalFormatting xmlns:xm="http://schemas.microsoft.com/office/excel/2006/main">
          <x14:cfRule type="expression" priority="110" stopIfTrue="1" id="{3043F109-92FC-48CE-AE46-2F30523CA79E}">
            <xm:f>Report_Est_PL!$B$3="M USD"</xm:f>
            <x14:dxf>
              <numFmt numFmtId="183" formatCode="#,##0,,_);\(#,##0,,\);&quot; - &quot;;@_)"/>
            </x14:dxf>
          </x14:cfRule>
          <xm:sqref>H121</xm:sqref>
        </x14:conditionalFormatting>
        <x14:conditionalFormatting xmlns:xm="http://schemas.microsoft.com/office/excel/2006/main">
          <x14:cfRule type="expression" priority="109" stopIfTrue="1" id="{860ACEE0-53B7-4C2B-ACF7-3D30CDA058F5}">
            <xm:f>Report_Est_PL!$B$3="M USD"</xm:f>
            <x14:dxf>
              <numFmt numFmtId="183" formatCode="#,##0,,_);\(#,##0,,\);&quot; - &quot;;@_)"/>
            </x14:dxf>
          </x14:cfRule>
          <xm:sqref>I121</xm:sqref>
        </x14:conditionalFormatting>
        <x14:conditionalFormatting xmlns:xm="http://schemas.microsoft.com/office/excel/2006/main">
          <x14:cfRule type="expression" priority="108" stopIfTrue="1" id="{938E1FDB-4607-4FDC-9B6B-1DA401268752}">
            <xm:f>Report_Est_PL!$B$3="M USD"</xm:f>
            <x14:dxf>
              <numFmt numFmtId="183" formatCode="#,##0,,_);\(#,##0,,\);&quot; - &quot;;@_)"/>
            </x14:dxf>
          </x14:cfRule>
          <xm:sqref>J121</xm:sqref>
        </x14:conditionalFormatting>
        <x14:conditionalFormatting xmlns:xm="http://schemas.microsoft.com/office/excel/2006/main">
          <x14:cfRule type="expression" priority="107" stopIfTrue="1" id="{4B2DDBA1-E178-49A2-83CA-028572EB8DBC}">
            <xm:f>Report_Est_PL!$B$3="M USD"</xm:f>
            <x14:dxf>
              <numFmt numFmtId="183" formatCode="#,##0,,_);\(#,##0,,\);&quot; - &quot;;@_)"/>
            </x14:dxf>
          </x14:cfRule>
          <xm:sqref>K121</xm:sqref>
        </x14:conditionalFormatting>
        <x14:conditionalFormatting xmlns:xm="http://schemas.microsoft.com/office/excel/2006/main">
          <x14:cfRule type="expression" priority="106" stopIfTrue="1" id="{34875AF4-5FE2-44F4-9825-0CDE2AE01020}">
            <xm:f>Report_Est_PL!$B$3="M USD"</xm:f>
            <x14:dxf>
              <numFmt numFmtId="183" formatCode="#,##0,,_);\(#,##0,,\);&quot; - &quot;;@_)"/>
            </x14:dxf>
          </x14:cfRule>
          <xm:sqref>L121</xm:sqref>
        </x14:conditionalFormatting>
        <x14:conditionalFormatting xmlns:xm="http://schemas.microsoft.com/office/excel/2006/main">
          <x14:cfRule type="expression" priority="105" stopIfTrue="1" id="{956BD153-5D54-4753-AC9D-4288D3EA2146}">
            <xm:f>Report_Est_PL!$B$3="M USD"</xm:f>
            <x14:dxf>
              <numFmt numFmtId="183" formatCode="#,##0,,_);\(#,##0,,\);&quot; - &quot;;@_)"/>
            </x14:dxf>
          </x14:cfRule>
          <xm:sqref>M121</xm:sqref>
        </x14:conditionalFormatting>
        <x14:conditionalFormatting xmlns:xm="http://schemas.microsoft.com/office/excel/2006/main">
          <x14:cfRule type="expression" priority="104" stopIfTrue="1" id="{CD00A23D-5710-41AA-85C0-3121ABB28BE5}">
            <xm:f>Report_Est_PL!$B$3="M USD"</xm:f>
            <x14:dxf>
              <numFmt numFmtId="183" formatCode="#,##0,,_);\(#,##0,,\);&quot; - &quot;;@_)"/>
            </x14:dxf>
          </x14:cfRule>
          <xm:sqref>A122</xm:sqref>
        </x14:conditionalFormatting>
        <x14:conditionalFormatting xmlns:xm="http://schemas.microsoft.com/office/excel/2006/main">
          <x14:cfRule type="expression" priority="103" stopIfTrue="1" id="{13978F59-8A60-4827-BCD5-0DA7761D8FD9}">
            <xm:f>Report_Est_PL!$B$3="M USD"</xm:f>
            <x14:dxf>
              <numFmt numFmtId="183" formatCode="#,##0,,_);\(#,##0,,\);&quot; - &quot;;@_)"/>
            </x14:dxf>
          </x14:cfRule>
          <xm:sqref>B122</xm:sqref>
        </x14:conditionalFormatting>
        <x14:conditionalFormatting xmlns:xm="http://schemas.microsoft.com/office/excel/2006/main">
          <x14:cfRule type="expression" priority="102" stopIfTrue="1" id="{E82D9570-3BA0-41F1-820D-4C8E7357156E}">
            <xm:f>Report_Est_PL!$B$3="M USD"</xm:f>
            <x14:dxf>
              <numFmt numFmtId="183" formatCode="#,##0,,_);\(#,##0,,\);&quot; - &quot;;@_)"/>
            </x14:dxf>
          </x14:cfRule>
          <xm:sqref>C122</xm:sqref>
        </x14:conditionalFormatting>
        <x14:conditionalFormatting xmlns:xm="http://schemas.microsoft.com/office/excel/2006/main">
          <x14:cfRule type="expression" priority="101" stopIfTrue="1" id="{0761D821-DD4E-4BAB-BF88-9951F0C46AC1}">
            <xm:f>Report_Est_PL!$B$3="M USD"</xm:f>
            <x14:dxf>
              <numFmt numFmtId="183" formatCode="#,##0,,_);\(#,##0,,\);&quot; - &quot;;@_)"/>
            </x14:dxf>
          </x14:cfRule>
          <xm:sqref>D122</xm:sqref>
        </x14:conditionalFormatting>
        <x14:conditionalFormatting xmlns:xm="http://schemas.microsoft.com/office/excel/2006/main">
          <x14:cfRule type="expression" priority="100" stopIfTrue="1" id="{FECFD536-E897-4B66-9897-0987C3EE5624}">
            <xm:f>Report_Est_PL!$B$3="M USD"</xm:f>
            <x14:dxf>
              <numFmt numFmtId="183" formatCode="#,##0,,_);\(#,##0,,\);&quot; - &quot;;@_)"/>
            </x14:dxf>
          </x14:cfRule>
          <xm:sqref>E122</xm:sqref>
        </x14:conditionalFormatting>
        <x14:conditionalFormatting xmlns:xm="http://schemas.microsoft.com/office/excel/2006/main">
          <x14:cfRule type="expression" priority="99" stopIfTrue="1" id="{E9451E3E-7EA1-4721-A985-DEF3B14E7A86}">
            <xm:f>Report_Est_PL!$B$3="M USD"</xm:f>
            <x14:dxf>
              <numFmt numFmtId="183" formatCode="#,##0,,_);\(#,##0,,\);&quot; - &quot;;@_)"/>
            </x14:dxf>
          </x14:cfRule>
          <xm:sqref>F122</xm:sqref>
        </x14:conditionalFormatting>
        <x14:conditionalFormatting xmlns:xm="http://schemas.microsoft.com/office/excel/2006/main">
          <x14:cfRule type="expression" priority="98" stopIfTrue="1" id="{76F0A449-701A-431B-8FAD-DC7850FB1810}">
            <xm:f>Report_Est_PL!$B$3="M USD"</xm:f>
            <x14:dxf>
              <numFmt numFmtId="183" formatCode="#,##0,,_);\(#,##0,,\);&quot; - &quot;;@_)"/>
            </x14:dxf>
          </x14:cfRule>
          <xm:sqref>G122</xm:sqref>
        </x14:conditionalFormatting>
        <x14:conditionalFormatting xmlns:xm="http://schemas.microsoft.com/office/excel/2006/main">
          <x14:cfRule type="expression" priority="97" stopIfTrue="1" id="{AD137737-F640-4778-8D3F-F94C8B702661}">
            <xm:f>Report_Est_PL!$B$3="M USD"</xm:f>
            <x14:dxf>
              <numFmt numFmtId="183" formatCode="#,##0,,_);\(#,##0,,\);&quot; - &quot;;@_)"/>
            </x14:dxf>
          </x14:cfRule>
          <xm:sqref>H122</xm:sqref>
        </x14:conditionalFormatting>
        <x14:conditionalFormatting xmlns:xm="http://schemas.microsoft.com/office/excel/2006/main">
          <x14:cfRule type="expression" priority="96" stopIfTrue="1" id="{28445A53-74BB-4303-B4C3-2745E9647722}">
            <xm:f>Report_Est_PL!$B$3="M USD"</xm:f>
            <x14:dxf>
              <numFmt numFmtId="183" formatCode="#,##0,,_);\(#,##0,,\);&quot; - &quot;;@_)"/>
            </x14:dxf>
          </x14:cfRule>
          <xm:sqref>I122</xm:sqref>
        </x14:conditionalFormatting>
        <x14:conditionalFormatting xmlns:xm="http://schemas.microsoft.com/office/excel/2006/main">
          <x14:cfRule type="expression" priority="95" stopIfTrue="1" id="{006E7965-0C0A-4F07-9286-5F67C0903864}">
            <xm:f>Report_Est_PL!$B$3="M USD"</xm:f>
            <x14:dxf>
              <numFmt numFmtId="183" formatCode="#,##0,,_);\(#,##0,,\);&quot; - &quot;;@_)"/>
            </x14:dxf>
          </x14:cfRule>
          <xm:sqref>J122</xm:sqref>
        </x14:conditionalFormatting>
        <x14:conditionalFormatting xmlns:xm="http://schemas.microsoft.com/office/excel/2006/main">
          <x14:cfRule type="expression" priority="94" stopIfTrue="1" id="{3D1DEE25-CC6F-46D2-86D2-2F296880313E}">
            <xm:f>Report_Est_PL!$B$3="M USD"</xm:f>
            <x14:dxf>
              <numFmt numFmtId="183" formatCode="#,##0,,_);\(#,##0,,\);&quot; - &quot;;@_)"/>
            </x14:dxf>
          </x14:cfRule>
          <xm:sqref>K122</xm:sqref>
        </x14:conditionalFormatting>
        <x14:conditionalFormatting xmlns:xm="http://schemas.microsoft.com/office/excel/2006/main">
          <x14:cfRule type="expression" priority="93" stopIfTrue="1" id="{57A4D41C-F798-40AC-BECF-7E1FB6872345}">
            <xm:f>Report_Est_PL!$B$3="M USD"</xm:f>
            <x14:dxf>
              <numFmt numFmtId="183" formatCode="#,##0,,_);\(#,##0,,\);&quot; - &quot;;@_)"/>
            </x14:dxf>
          </x14:cfRule>
          <xm:sqref>L122</xm:sqref>
        </x14:conditionalFormatting>
        <x14:conditionalFormatting xmlns:xm="http://schemas.microsoft.com/office/excel/2006/main">
          <x14:cfRule type="expression" priority="92" stopIfTrue="1" id="{739FF992-1A82-4E9B-B92A-9269D21842C3}">
            <xm:f>Report_Est_PL!$B$3="M USD"</xm:f>
            <x14:dxf>
              <numFmt numFmtId="183" formatCode="#,##0,,_);\(#,##0,,\);&quot; - &quot;;@_)"/>
            </x14:dxf>
          </x14:cfRule>
          <xm:sqref>M122</xm:sqref>
        </x14:conditionalFormatting>
        <x14:conditionalFormatting xmlns:xm="http://schemas.microsoft.com/office/excel/2006/main">
          <x14:cfRule type="expression" priority="91" stopIfTrue="1" id="{69E7C6EC-8225-4841-B39A-E6E42E706B6C}">
            <xm:f>Report_Est_PL!$B$3="M USD"</xm:f>
            <x14:dxf>
              <numFmt numFmtId="183" formatCode="#,##0,,_);\(#,##0,,\);&quot; - &quot;;@_)"/>
            </x14:dxf>
          </x14:cfRule>
          <xm:sqref>A123</xm:sqref>
        </x14:conditionalFormatting>
        <x14:conditionalFormatting xmlns:xm="http://schemas.microsoft.com/office/excel/2006/main">
          <x14:cfRule type="expression" priority="90" stopIfTrue="1" id="{B61F8C6A-11A7-4AB8-9D75-DDB302148CFD}">
            <xm:f>Report_Est_PL!$B$3="M USD"</xm:f>
            <x14:dxf>
              <numFmt numFmtId="183" formatCode="#,##0,,_);\(#,##0,,\);&quot; - &quot;;@_)"/>
            </x14:dxf>
          </x14:cfRule>
          <xm:sqref>B123</xm:sqref>
        </x14:conditionalFormatting>
        <x14:conditionalFormatting xmlns:xm="http://schemas.microsoft.com/office/excel/2006/main">
          <x14:cfRule type="expression" priority="89" stopIfTrue="1" id="{8909336C-4EF8-4C4D-9C13-3CD2A9FEA4C0}">
            <xm:f>Report_Est_PL!$B$3="M USD"</xm:f>
            <x14:dxf>
              <numFmt numFmtId="183" formatCode="#,##0,,_);\(#,##0,,\);&quot; - &quot;;@_)"/>
            </x14:dxf>
          </x14:cfRule>
          <xm:sqref>C123</xm:sqref>
        </x14:conditionalFormatting>
        <x14:conditionalFormatting xmlns:xm="http://schemas.microsoft.com/office/excel/2006/main">
          <x14:cfRule type="expression" priority="88" stopIfTrue="1" id="{FCC54F8D-33F1-47BA-B398-6E5A82FFDF01}">
            <xm:f>Report_Est_PL!$B$3="M USD"</xm:f>
            <x14:dxf>
              <numFmt numFmtId="183" formatCode="#,##0,,_);\(#,##0,,\);&quot; - &quot;;@_)"/>
            </x14:dxf>
          </x14:cfRule>
          <xm:sqref>D123</xm:sqref>
        </x14:conditionalFormatting>
        <x14:conditionalFormatting xmlns:xm="http://schemas.microsoft.com/office/excel/2006/main">
          <x14:cfRule type="expression" priority="87" stopIfTrue="1" id="{7EB9CCFE-1E00-4A64-856C-9B26C549105C}">
            <xm:f>Report_Est_PL!$B$3="M USD"</xm:f>
            <x14:dxf>
              <numFmt numFmtId="183" formatCode="#,##0,,_);\(#,##0,,\);&quot; - &quot;;@_)"/>
            </x14:dxf>
          </x14:cfRule>
          <xm:sqref>E123</xm:sqref>
        </x14:conditionalFormatting>
        <x14:conditionalFormatting xmlns:xm="http://schemas.microsoft.com/office/excel/2006/main">
          <x14:cfRule type="expression" priority="86" stopIfTrue="1" id="{FBF29AAD-1C6D-4210-A761-978F6D37A2CB}">
            <xm:f>Report_Est_PL!$B$3="M USD"</xm:f>
            <x14:dxf>
              <numFmt numFmtId="183" formatCode="#,##0,,_);\(#,##0,,\);&quot; - &quot;;@_)"/>
            </x14:dxf>
          </x14:cfRule>
          <xm:sqref>F123</xm:sqref>
        </x14:conditionalFormatting>
        <x14:conditionalFormatting xmlns:xm="http://schemas.microsoft.com/office/excel/2006/main">
          <x14:cfRule type="expression" priority="85" stopIfTrue="1" id="{912E5EEE-7718-49B8-BEE9-AE268BF9575B}">
            <xm:f>Report_Est_PL!$B$3="M USD"</xm:f>
            <x14:dxf>
              <numFmt numFmtId="183" formatCode="#,##0,,_);\(#,##0,,\);&quot; - &quot;;@_)"/>
            </x14:dxf>
          </x14:cfRule>
          <xm:sqref>G123</xm:sqref>
        </x14:conditionalFormatting>
        <x14:conditionalFormatting xmlns:xm="http://schemas.microsoft.com/office/excel/2006/main">
          <x14:cfRule type="expression" priority="84" stopIfTrue="1" id="{9F91E64E-9C49-4ACC-9599-2400DE47F724}">
            <xm:f>Report_Est_PL!$B$3="M USD"</xm:f>
            <x14:dxf>
              <numFmt numFmtId="183" formatCode="#,##0,,_);\(#,##0,,\);&quot; - &quot;;@_)"/>
            </x14:dxf>
          </x14:cfRule>
          <xm:sqref>H123</xm:sqref>
        </x14:conditionalFormatting>
        <x14:conditionalFormatting xmlns:xm="http://schemas.microsoft.com/office/excel/2006/main">
          <x14:cfRule type="expression" priority="83" stopIfTrue="1" id="{A1D0B980-A52A-4F53-94D0-6785B685A83D}">
            <xm:f>Report_Est_PL!$B$3="M USD"</xm:f>
            <x14:dxf>
              <numFmt numFmtId="183" formatCode="#,##0,,_);\(#,##0,,\);&quot; - &quot;;@_)"/>
            </x14:dxf>
          </x14:cfRule>
          <xm:sqref>I123</xm:sqref>
        </x14:conditionalFormatting>
        <x14:conditionalFormatting xmlns:xm="http://schemas.microsoft.com/office/excel/2006/main">
          <x14:cfRule type="expression" priority="82" stopIfTrue="1" id="{9AB74470-67D4-4A77-BC4A-08EA36BE8E27}">
            <xm:f>Report_Est_PL!$B$3="M USD"</xm:f>
            <x14:dxf>
              <numFmt numFmtId="183" formatCode="#,##0,,_);\(#,##0,,\);&quot; - &quot;;@_)"/>
            </x14:dxf>
          </x14:cfRule>
          <xm:sqref>J123</xm:sqref>
        </x14:conditionalFormatting>
        <x14:conditionalFormatting xmlns:xm="http://schemas.microsoft.com/office/excel/2006/main">
          <x14:cfRule type="expression" priority="81" stopIfTrue="1" id="{614755B6-009E-4822-844D-56AABC2E6ECE}">
            <xm:f>Report_Est_PL!$B$3="M USD"</xm:f>
            <x14:dxf>
              <numFmt numFmtId="183" formatCode="#,##0,,_);\(#,##0,,\);&quot; - &quot;;@_)"/>
            </x14:dxf>
          </x14:cfRule>
          <xm:sqref>K123</xm:sqref>
        </x14:conditionalFormatting>
        <x14:conditionalFormatting xmlns:xm="http://schemas.microsoft.com/office/excel/2006/main">
          <x14:cfRule type="expression" priority="80" stopIfTrue="1" id="{6B07B56B-EF2C-40B4-B36B-588231F728D6}">
            <xm:f>Report_Est_PL!$B$3="M USD"</xm:f>
            <x14:dxf>
              <numFmt numFmtId="183" formatCode="#,##0,,_);\(#,##0,,\);&quot; - &quot;;@_)"/>
            </x14:dxf>
          </x14:cfRule>
          <xm:sqref>L123</xm:sqref>
        </x14:conditionalFormatting>
        <x14:conditionalFormatting xmlns:xm="http://schemas.microsoft.com/office/excel/2006/main">
          <x14:cfRule type="expression" priority="79" stopIfTrue="1" id="{35D3D7D6-C7BA-4BBE-ABBF-960FD5237D10}">
            <xm:f>Report_Est_PL!$B$3="M USD"</xm:f>
            <x14:dxf>
              <numFmt numFmtId="183" formatCode="#,##0,,_);\(#,##0,,\);&quot; - &quot;;@_)"/>
            </x14:dxf>
          </x14:cfRule>
          <xm:sqref>M123</xm:sqref>
        </x14:conditionalFormatting>
        <x14:conditionalFormatting xmlns:xm="http://schemas.microsoft.com/office/excel/2006/main">
          <x14:cfRule type="expression" priority="78" stopIfTrue="1" id="{11A00587-58D3-460F-B4EF-89EA905BD2E9}">
            <xm:f>Report_Est_PL!$B$3="M USD"</xm:f>
            <x14:dxf>
              <numFmt numFmtId="183" formatCode="#,##0,,_);\(#,##0,,\);&quot; - &quot;;@_)"/>
            </x14:dxf>
          </x14:cfRule>
          <xm:sqref>A124</xm:sqref>
        </x14:conditionalFormatting>
        <x14:conditionalFormatting xmlns:xm="http://schemas.microsoft.com/office/excel/2006/main">
          <x14:cfRule type="expression" priority="77" stopIfTrue="1" id="{D2A43BB5-9CDD-45D2-845E-7CB42AB18BA8}">
            <xm:f>Report_Est_PL!$B$3="M USD"</xm:f>
            <x14:dxf>
              <numFmt numFmtId="183" formatCode="#,##0,,_);\(#,##0,,\);&quot; - &quot;;@_)"/>
            </x14:dxf>
          </x14:cfRule>
          <xm:sqref>B124</xm:sqref>
        </x14:conditionalFormatting>
        <x14:conditionalFormatting xmlns:xm="http://schemas.microsoft.com/office/excel/2006/main">
          <x14:cfRule type="expression" priority="76" stopIfTrue="1" id="{7EAAFF69-DB34-46A8-BC11-E8A05CE6D535}">
            <xm:f>Report_Est_PL!$B$3="M USD"</xm:f>
            <x14:dxf>
              <numFmt numFmtId="183" formatCode="#,##0,,_);\(#,##0,,\);&quot; - &quot;;@_)"/>
            </x14:dxf>
          </x14:cfRule>
          <xm:sqref>C124</xm:sqref>
        </x14:conditionalFormatting>
        <x14:conditionalFormatting xmlns:xm="http://schemas.microsoft.com/office/excel/2006/main">
          <x14:cfRule type="expression" priority="75" stopIfTrue="1" id="{13334386-4E2E-4541-B036-C8D6863129DD}">
            <xm:f>Report_Est_PL!$B$3="M USD"</xm:f>
            <x14:dxf>
              <numFmt numFmtId="183" formatCode="#,##0,,_);\(#,##0,,\);&quot; - &quot;;@_)"/>
            </x14:dxf>
          </x14:cfRule>
          <xm:sqref>D124</xm:sqref>
        </x14:conditionalFormatting>
        <x14:conditionalFormatting xmlns:xm="http://schemas.microsoft.com/office/excel/2006/main">
          <x14:cfRule type="expression" priority="74" stopIfTrue="1" id="{4329875B-7FFF-4F42-B3A3-CE3A48B45127}">
            <xm:f>Report_Est_PL!$B$3="M USD"</xm:f>
            <x14:dxf>
              <numFmt numFmtId="183" formatCode="#,##0,,_);\(#,##0,,\);&quot; - &quot;;@_)"/>
            </x14:dxf>
          </x14:cfRule>
          <xm:sqref>E124</xm:sqref>
        </x14:conditionalFormatting>
        <x14:conditionalFormatting xmlns:xm="http://schemas.microsoft.com/office/excel/2006/main">
          <x14:cfRule type="expression" priority="73" stopIfTrue="1" id="{642998CE-9DFD-433D-8140-97485FB020D1}">
            <xm:f>Report_Est_PL!$B$3="M USD"</xm:f>
            <x14:dxf>
              <numFmt numFmtId="183" formatCode="#,##0,,_);\(#,##0,,\);&quot; - &quot;;@_)"/>
            </x14:dxf>
          </x14:cfRule>
          <xm:sqref>F124</xm:sqref>
        </x14:conditionalFormatting>
        <x14:conditionalFormatting xmlns:xm="http://schemas.microsoft.com/office/excel/2006/main">
          <x14:cfRule type="expression" priority="72" stopIfTrue="1" id="{F1B293E1-6D0A-4ECB-8DBA-8F2BD1D097F9}">
            <xm:f>Report_Est_PL!$B$3="M USD"</xm:f>
            <x14:dxf>
              <numFmt numFmtId="183" formatCode="#,##0,,_);\(#,##0,,\);&quot; - &quot;;@_)"/>
            </x14:dxf>
          </x14:cfRule>
          <xm:sqref>G124</xm:sqref>
        </x14:conditionalFormatting>
        <x14:conditionalFormatting xmlns:xm="http://schemas.microsoft.com/office/excel/2006/main">
          <x14:cfRule type="expression" priority="71" stopIfTrue="1" id="{B8890FFA-39AD-49FB-B2EA-B712A336F50D}">
            <xm:f>Report_Est_PL!$B$3="M USD"</xm:f>
            <x14:dxf>
              <numFmt numFmtId="183" formatCode="#,##0,,_);\(#,##0,,\);&quot; - &quot;;@_)"/>
            </x14:dxf>
          </x14:cfRule>
          <xm:sqref>H124</xm:sqref>
        </x14:conditionalFormatting>
        <x14:conditionalFormatting xmlns:xm="http://schemas.microsoft.com/office/excel/2006/main">
          <x14:cfRule type="expression" priority="70" stopIfTrue="1" id="{25D5B74B-F625-400D-ACF3-02B6E2F21469}">
            <xm:f>Report_Est_PL!$B$3="M USD"</xm:f>
            <x14:dxf>
              <numFmt numFmtId="183" formatCode="#,##0,,_);\(#,##0,,\);&quot; - &quot;;@_)"/>
            </x14:dxf>
          </x14:cfRule>
          <xm:sqref>I124</xm:sqref>
        </x14:conditionalFormatting>
        <x14:conditionalFormatting xmlns:xm="http://schemas.microsoft.com/office/excel/2006/main">
          <x14:cfRule type="expression" priority="69" stopIfTrue="1" id="{A7CD57BA-2246-49C9-955A-81D265409AFF}">
            <xm:f>Report_Est_PL!$B$3="M USD"</xm:f>
            <x14:dxf>
              <numFmt numFmtId="183" formatCode="#,##0,,_);\(#,##0,,\);&quot; - &quot;;@_)"/>
            </x14:dxf>
          </x14:cfRule>
          <xm:sqref>J124</xm:sqref>
        </x14:conditionalFormatting>
        <x14:conditionalFormatting xmlns:xm="http://schemas.microsoft.com/office/excel/2006/main">
          <x14:cfRule type="expression" priority="68" stopIfTrue="1" id="{A5ED4BCC-A296-4DB7-8B55-2C36EB8C2F96}">
            <xm:f>Report_Est_PL!$B$3="M USD"</xm:f>
            <x14:dxf>
              <numFmt numFmtId="183" formatCode="#,##0,,_);\(#,##0,,\);&quot; - &quot;;@_)"/>
            </x14:dxf>
          </x14:cfRule>
          <xm:sqref>K124</xm:sqref>
        </x14:conditionalFormatting>
        <x14:conditionalFormatting xmlns:xm="http://schemas.microsoft.com/office/excel/2006/main">
          <x14:cfRule type="expression" priority="67" stopIfTrue="1" id="{52518BF9-F54D-4465-8DDB-47F7352A34CE}">
            <xm:f>Report_Est_PL!$B$3="M USD"</xm:f>
            <x14:dxf>
              <numFmt numFmtId="183" formatCode="#,##0,,_);\(#,##0,,\);&quot; - &quot;;@_)"/>
            </x14:dxf>
          </x14:cfRule>
          <xm:sqref>L124</xm:sqref>
        </x14:conditionalFormatting>
        <x14:conditionalFormatting xmlns:xm="http://schemas.microsoft.com/office/excel/2006/main">
          <x14:cfRule type="expression" priority="66" stopIfTrue="1" id="{06C164ED-7CCB-41CC-A68B-E89C5AAD2580}">
            <xm:f>Report_Est_PL!$B$3="M USD"</xm:f>
            <x14:dxf>
              <numFmt numFmtId="183" formatCode="#,##0,,_);\(#,##0,,\);&quot; - &quot;;@_)"/>
            </x14:dxf>
          </x14:cfRule>
          <xm:sqref>M124</xm:sqref>
        </x14:conditionalFormatting>
        <x14:conditionalFormatting xmlns:xm="http://schemas.microsoft.com/office/excel/2006/main">
          <x14:cfRule type="expression" priority="65" stopIfTrue="1" id="{4875EE16-8304-4224-BAA3-361354477C1D}">
            <xm:f>Report_Est_PL!$B$3="M USD"</xm:f>
            <x14:dxf>
              <numFmt numFmtId="183" formatCode="#,##0,,_);\(#,##0,,\);&quot; - &quot;;@_)"/>
            </x14:dxf>
          </x14:cfRule>
          <xm:sqref>A125</xm:sqref>
        </x14:conditionalFormatting>
        <x14:conditionalFormatting xmlns:xm="http://schemas.microsoft.com/office/excel/2006/main">
          <x14:cfRule type="expression" priority="64" stopIfTrue="1" id="{AB30882B-0CB2-43C1-B588-FDF526CBF973}">
            <xm:f>Report_Est_PL!$B$3="M USD"</xm:f>
            <x14:dxf>
              <numFmt numFmtId="183" formatCode="#,##0,,_);\(#,##0,,\);&quot; - &quot;;@_)"/>
            </x14:dxf>
          </x14:cfRule>
          <xm:sqref>B125</xm:sqref>
        </x14:conditionalFormatting>
        <x14:conditionalFormatting xmlns:xm="http://schemas.microsoft.com/office/excel/2006/main">
          <x14:cfRule type="expression" priority="63" stopIfTrue="1" id="{DFC8C31F-6C8F-4449-9812-BD913109FE24}">
            <xm:f>Report_Est_PL!$B$3="M USD"</xm:f>
            <x14:dxf>
              <numFmt numFmtId="183" formatCode="#,##0,,_);\(#,##0,,\);&quot; - &quot;;@_)"/>
            </x14:dxf>
          </x14:cfRule>
          <xm:sqref>C125</xm:sqref>
        </x14:conditionalFormatting>
        <x14:conditionalFormatting xmlns:xm="http://schemas.microsoft.com/office/excel/2006/main">
          <x14:cfRule type="expression" priority="62" stopIfTrue="1" id="{AAFFF07B-FCAF-4E3E-9EC8-A1E58A10E174}">
            <xm:f>Report_Est_PL!$B$3="M USD"</xm:f>
            <x14:dxf>
              <numFmt numFmtId="183" formatCode="#,##0,,_);\(#,##0,,\);&quot; - &quot;;@_)"/>
            </x14:dxf>
          </x14:cfRule>
          <xm:sqref>D125</xm:sqref>
        </x14:conditionalFormatting>
        <x14:conditionalFormatting xmlns:xm="http://schemas.microsoft.com/office/excel/2006/main">
          <x14:cfRule type="expression" priority="61" stopIfTrue="1" id="{D8CC74D0-A82C-495B-BE26-11B9A8F9A1D4}">
            <xm:f>Report_Est_PL!$B$3="M USD"</xm:f>
            <x14:dxf>
              <numFmt numFmtId="183" formatCode="#,##0,,_);\(#,##0,,\);&quot; - &quot;;@_)"/>
            </x14:dxf>
          </x14:cfRule>
          <xm:sqref>E125</xm:sqref>
        </x14:conditionalFormatting>
        <x14:conditionalFormatting xmlns:xm="http://schemas.microsoft.com/office/excel/2006/main">
          <x14:cfRule type="expression" priority="60" stopIfTrue="1" id="{EF637583-263E-4D7E-B8C5-C6A94148C039}">
            <xm:f>Report_Est_PL!$B$3="M USD"</xm:f>
            <x14:dxf>
              <numFmt numFmtId="183" formatCode="#,##0,,_);\(#,##0,,\);&quot; - &quot;;@_)"/>
            </x14:dxf>
          </x14:cfRule>
          <xm:sqref>F125</xm:sqref>
        </x14:conditionalFormatting>
        <x14:conditionalFormatting xmlns:xm="http://schemas.microsoft.com/office/excel/2006/main">
          <x14:cfRule type="expression" priority="59" stopIfTrue="1" id="{EC1C0A82-139E-4B24-AF66-9E9D702B1F63}">
            <xm:f>Report_Est_PL!$B$3="M USD"</xm:f>
            <x14:dxf>
              <numFmt numFmtId="183" formatCode="#,##0,,_);\(#,##0,,\);&quot; - &quot;;@_)"/>
            </x14:dxf>
          </x14:cfRule>
          <xm:sqref>G125</xm:sqref>
        </x14:conditionalFormatting>
        <x14:conditionalFormatting xmlns:xm="http://schemas.microsoft.com/office/excel/2006/main">
          <x14:cfRule type="expression" priority="58" stopIfTrue="1" id="{4FC481AB-AD37-417C-A9FE-794FEFE0D758}">
            <xm:f>Report_Est_PL!$B$3="M USD"</xm:f>
            <x14:dxf>
              <numFmt numFmtId="183" formatCode="#,##0,,_);\(#,##0,,\);&quot; - &quot;;@_)"/>
            </x14:dxf>
          </x14:cfRule>
          <xm:sqref>H125</xm:sqref>
        </x14:conditionalFormatting>
        <x14:conditionalFormatting xmlns:xm="http://schemas.microsoft.com/office/excel/2006/main">
          <x14:cfRule type="expression" priority="57" stopIfTrue="1" id="{790B2388-33D1-4708-AB57-6B0F8D65E2E0}">
            <xm:f>Report_Est_PL!$B$3="M USD"</xm:f>
            <x14:dxf>
              <numFmt numFmtId="183" formatCode="#,##0,,_);\(#,##0,,\);&quot; - &quot;;@_)"/>
            </x14:dxf>
          </x14:cfRule>
          <xm:sqref>I125</xm:sqref>
        </x14:conditionalFormatting>
        <x14:conditionalFormatting xmlns:xm="http://schemas.microsoft.com/office/excel/2006/main">
          <x14:cfRule type="expression" priority="56" stopIfTrue="1" id="{5E8E213A-2F8E-4C1E-986B-C370F3BB5B15}">
            <xm:f>Report_Est_PL!$B$3="M USD"</xm:f>
            <x14:dxf>
              <numFmt numFmtId="183" formatCode="#,##0,,_);\(#,##0,,\);&quot; - &quot;;@_)"/>
            </x14:dxf>
          </x14:cfRule>
          <xm:sqref>J125</xm:sqref>
        </x14:conditionalFormatting>
        <x14:conditionalFormatting xmlns:xm="http://schemas.microsoft.com/office/excel/2006/main">
          <x14:cfRule type="expression" priority="55" stopIfTrue="1" id="{60B6A96C-B777-4651-BDCA-A1BA3668C0E1}">
            <xm:f>Report_Est_PL!$B$3="M USD"</xm:f>
            <x14:dxf>
              <numFmt numFmtId="183" formatCode="#,##0,,_);\(#,##0,,\);&quot; - &quot;;@_)"/>
            </x14:dxf>
          </x14:cfRule>
          <xm:sqref>K125</xm:sqref>
        </x14:conditionalFormatting>
        <x14:conditionalFormatting xmlns:xm="http://schemas.microsoft.com/office/excel/2006/main">
          <x14:cfRule type="expression" priority="54" stopIfTrue="1" id="{E28B5253-70BD-4A38-8DEA-AFA1443AE7D4}">
            <xm:f>Report_Est_PL!$B$3="M USD"</xm:f>
            <x14:dxf>
              <numFmt numFmtId="183" formatCode="#,##0,,_);\(#,##0,,\);&quot; - &quot;;@_)"/>
            </x14:dxf>
          </x14:cfRule>
          <xm:sqref>L125</xm:sqref>
        </x14:conditionalFormatting>
        <x14:conditionalFormatting xmlns:xm="http://schemas.microsoft.com/office/excel/2006/main">
          <x14:cfRule type="expression" priority="53" stopIfTrue="1" id="{D22125A4-2832-4DA6-ACD4-B30FAEE16868}">
            <xm:f>Report_Est_PL!$B$3="M USD"</xm:f>
            <x14:dxf>
              <numFmt numFmtId="183" formatCode="#,##0,,_);\(#,##0,,\);&quot; - &quot;;@_)"/>
            </x14:dxf>
          </x14:cfRule>
          <xm:sqref>M125</xm:sqref>
        </x14:conditionalFormatting>
        <x14:conditionalFormatting xmlns:xm="http://schemas.microsoft.com/office/excel/2006/main">
          <x14:cfRule type="expression" priority="52" stopIfTrue="1" id="{BBCEE0B1-84FC-482D-A77B-749AD6A1038A}">
            <xm:f>Report_Est_PL!$B$3="M USD"</xm:f>
            <x14:dxf>
              <numFmt numFmtId="183" formatCode="#,##0,,_);\(#,##0,,\);&quot; - &quot;;@_)"/>
            </x14:dxf>
          </x14:cfRule>
          <xm:sqref>A126</xm:sqref>
        </x14:conditionalFormatting>
        <x14:conditionalFormatting xmlns:xm="http://schemas.microsoft.com/office/excel/2006/main">
          <x14:cfRule type="expression" priority="51" stopIfTrue="1" id="{504FC3A5-B351-4601-9A7E-E69138F18FB3}">
            <xm:f>Report_Est_PL!$B$3="M USD"</xm:f>
            <x14:dxf>
              <numFmt numFmtId="183" formatCode="#,##0,,_);\(#,##0,,\);&quot; - &quot;;@_)"/>
            </x14:dxf>
          </x14:cfRule>
          <xm:sqref>B126</xm:sqref>
        </x14:conditionalFormatting>
        <x14:conditionalFormatting xmlns:xm="http://schemas.microsoft.com/office/excel/2006/main">
          <x14:cfRule type="expression" priority="50" stopIfTrue="1" id="{47A3BEF9-6EF9-43CA-9C97-B54CF3D2670D}">
            <xm:f>Report_Est_PL!$B$3="M USD"</xm:f>
            <x14:dxf>
              <numFmt numFmtId="183" formatCode="#,##0,,_);\(#,##0,,\);&quot; - &quot;;@_)"/>
            </x14:dxf>
          </x14:cfRule>
          <xm:sqref>C126</xm:sqref>
        </x14:conditionalFormatting>
        <x14:conditionalFormatting xmlns:xm="http://schemas.microsoft.com/office/excel/2006/main">
          <x14:cfRule type="expression" priority="49" stopIfTrue="1" id="{67DF2597-B4C7-4EAA-8226-3F4AE4DB352A}">
            <xm:f>Report_Est_PL!$B$3="M USD"</xm:f>
            <x14:dxf>
              <numFmt numFmtId="183" formatCode="#,##0,,_);\(#,##0,,\);&quot; - &quot;;@_)"/>
            </x14:dxf>
          </x14:cfRule>
          <xm:sqref>D126</xm:sqref>
        </x14:conditionalFormatting>
        <x14:conditionalFormatting xmlns:xm="http://schemas.microsoft.com/office/excel/2006/main">
          <x14:cfRule type="expression" priority="48" stopIfTrue="1" id="{4B0F06C0-C32B-4F12-A515-40276850BBC9}">
            <xm:f>Report_Est_PL!$B$3="M USD"</xm:f>
            <x14:dxf>
              <numFmt numFmtId="183" formatCode="#,##0,,_);\(#,##0,,\);&quot; - &quot;;@_)"/>
            </x14:dxf>
          </x14:cfRule>
          <xm:sqref>E126</xm:sqref>
        </x14:conditionalFormatting>
        <x14:conditionalFormatting xmlns:xm="http://schemas.microsoft.com/office/excel/2006/main">
          <x14:cfRule type="expression" priority="47" stopIfTrue="1" id="{EAEB2457-60C6-4B8F-8517-63CE2C78960A}">
            <xm:f>Report_Est_PL!$B$3="M USD"</xm:f>
            <x14:dxf>
              <numFmt numFmtId="183" formatCode="#,##0,,_);\(#,##0,,\);&quot; - &quot;;@_)"/>
            </x14:dxf>
          </x14:cfRule>
          <xm:sqref>F126</xm:sqref>
        </x14:conditionalFormatting>
        <x14:conditionalFormatting xmlns:xm="http://schemas.microsoft.com/office/excel/2006/main">
          <x14:cfRule type="expression" priority="46" stopIfTrue="1" id="{E63C2B00-C233-4E92-BBBF-C45CBA2B179F}">
            <xm:f>Report_Est_PL!$B$3="M USD"</xm:f>
            <x14:dxf>
              <numFmt numFmtId="183" formatCode="#,##0,,_);\(#,##0,,\);&quot; - &quot;;@_)"/>
            </x14:dxf>
          </x14:cfRule>
          <xm:sqref>G126</xm:sqref>
        </x14:conditionalFormatting>
        <x14:conditionalFormatting xmlns:xm="http://schemas.microsoft.com/office/excel/2006/main">
          <x14:cfRule type="expression" priority="45" stopIfTrue="1" id="{62F08B81-AD08-481D-B2DC-2626D1DCA5CD}">
            <xm:f>Report_Est_PL!$B$3="M USD"</xm:f>
            <x14:dxf>
              <numFmt numFmtId="183" formatCode="#,##0,,_);\(#,##0,,\);&quot; - &quot;;@_)"/>
            </x14:dxf>
          </x14:cfRule>
          <xm:sqref>H126</xm:sqref>
        </x14:conditionalFormatting>
        <x14:conditionalFormatting xmlns:xm="http://schemas.microsoft.com/office/excel/2006/main">
          <x14:cfRule type="expression" priority="44" stopIfTrue="1" id="{A35096EC-B857-44F6-AE23-45A0473FBA24}">
            <xm:f>Report_Est_PL!$B$3="M USD"</xm:f>
            <x14:dxf>
              <numFmt numFmtId="183" formatCode="#,##0,,_);\(#,##0,,\);&quot; - &quot;;@_)"/>
            </x14:dxf>
          </x14:cfRule>
          <xm:sqref>I126</xm:sqref>
        </x14:conditionalFormatting>
        <x14:conditionalFormatting xmlns:xm="http://schemas.microsoft.com/office/excel/2006/main">
          <x14:cfRule type="expression" priority="43" stopIfTrue="1" id="{C688BD74-DE86-4208-AC1B-9D42955F4B01}">
            <xm:f>Report_Est_PL!$B$3="M USD"</xm:f>
            <x14:dxf>
              <numFmt numFmtId="183" formatCode="#,##0,,_);\(#,##0,,\);&quot; - &quot;;@_)"/>
            </x14:dxf>
          </x14:cfRule>
          <xm:sqref>J126</xm:sqref>
        </x14:conditionalFormatting>
        <x14:conditionalFormatting xmlns:xm="http://schemas.microsoft.com/office/excel/2006/main">
          <x14:cfRule type="expression" priority="42" stopIfTrue="1" id="{2425BC18-8F6E-46EC-B0F4-166C9316ECE8}">
            <xm:f>Report_Est_PL!$B$3="M USD"</xm:f>
            <x14:dxf>
              <numFmt numFmtId="183" formatCode="#,##0,,_);\(#,##0,,\);&quot; - &quot;;@_)"/>
            </x14:dxf>
          </x14:cfRule>
          <xm:sqref>K126</xm:sqref>
        </x14:conditionalFormatting>
        <x14:conditionalFormatting xmlns:xm="http://schemas.microsoft.com/office/excel/2006/main">
          <x14:cfRule type="expression" priority="41" stopIfTrue="1" id="{A0B9B734-2B64-4E04-AC01-01677084E7D6}">
            <xm:f>Report_Est_PL!$B$3="M USD"</xm:f>
            <x14:dxf>
              <numFmt numFmtId="183" formatCode="#,##0,,_);\(#,##0,,\);&quot; - &quot;;@_)"/>
            </x14:dxf>
          </x14:cfRule>
          <xm:sqref>L126</xm:sqref>
        </x14:conditionalFormatting>
        <x14:conditionalFormatting xmlns:xm="http://schemas.microsoft.com/office/excel/2006/main">
          <x14:cfRule type="expression" priority="40" stopIfTrue="1" id="{1AABC187-7732-46C6-BD97-30922EF69341}">
            <xm:f>Report_Est_PL!$B$3="M USD"</xm:f>
            <x14:dxf>
              <numFmt numFmtId="183" formatCode="#,##0,,_);\(#,##0,,\);&quot; - &quot;;@_)"/>
            </x14:dxf>
          </x14:cfRule>
          <xm:sqref>M126</xm:sqref>
        </x14:conditionalFormatting>
        <x14:conditionalFormatting xmlns:xm="http://schemas.microsoft.com/office/excel/2006/main">
          <x14:cfRule type="expression" priority="39" stopIfTrue="1" id="{150E1629-2971-4490-8CB1-DBECD4547AEB}">
            <xm:f>Report_Est_PL!$B$3="M USD"</xm:f>
            <x14:dxf>
              <numFmt numFmtId="183" formatCode="#,##0,,_);\(#,##0,,\);&quot; - &quot;;@_)"/>
            </x14:dxf>
          </x14:cfRule>
          <xm:sqref>A127</xm:sqref>
        </x14:conditionalFormatting>
        <x14:conditionalFormatting xmlns:xm="http://schemas.microsoft.com/office/excel/2006/main">
          <x14:cfRule type="expression" priority="38" stopIfTrue="1" id="{0EB35148-DB0B-42DF-B864-E74E7353CD9D}">
            <xm:f>Report_Est_PL!$B$3="M USD"</xm:f>
            <x14:dxf>
              <numFmt numFmtId="183" formatCode="#,##0,,_);\(#,##0,,\);&quot; - &quot;;@_)"/>
            </x14:dxf>
          </x14:cfRule>
          <xm:sqref>B127</xm:sqref>
        </x14:conditionalFormatting>
        <x14:conditionalFormatting xmlns:xm="http://schemas.microsoft.com/office/excel/2006/main">
          <x14:cfRule type="expression" priority="37" stopIfTrue="1" id="{6DB7F16A-16D1-431A-B090-E25B8020CF24}">
            <xm:f>Report_Est_PL!$B$3="M USD"</xm:f>
            <x14:dxf>
              <numFmt numFmtId="183" formatCode="#,##0,,_);\(#,##0,,\);&quot; - &quot;;@_)"/>
            </x14:dxf>
          </x14:cfRule>
          <xm:sqref>C127</xm:sqref>
        </x14:conditionalFormatting>
        <x14:conditionalFormatting xmlns:xm="http://schemas.microsoft.com/office/excel/2006/main">
          <x14:cfRule type="expression" priority="36" stopIfTrue="1" id="{9D6190A0-E9D5-49EF-A3AF-5EBE4D8263A3}">
            <xm:f>Report_Est_PL!$B$3="M USD"</xm:f>
            <x14:dxf>
              <numFmt numFmtId="183" formatCode="#,##0,,_);\(#,##0,,\);&quot; - &quot;;@_)"/>
            </x14:dxf>
          </x14:cfRule>
          <xm:sqref>D127</xm:sqref>
        </x14:conditionalFormatting>
        <x14:conditionalFormatting xmlns:xm="http://schemas.microsoft.com/office/excel/2006/main">
          <x14:cfRule type="expression" priority="35" stopIfTrue="1" id="{D303A015-4F5F-4D4F-ADC3-CE93229D2103}">
            <xm:f>Report_Est_PL!$B$3="M USD"</xm:f>
            <x14:dxf>
              <numFmt numFmtId="183" formatCode="#,##0,,_);\(#,##0,,\);&quot; - &quot;;@_)"/>
            </x14:dxf>
          </x14:cfRule>
          <xm:sqref>E127</xm:sqref>
        </x14:conditionalFormatting>
        <x14:conditionalFormatting xmlns:xm="http://schemas.microsoft.com/office/excel/2006/main">
          <x14:cfRule type="expression" priority="34" stopIfTrue="1" id="{9A7E5A77-E215-4D18-9C0B-870297B1B1A0}">
            <xm:f>Report_Est_PL!$B$3="M USD"</xm:f>
            <x14:dxf>
              <numFmt numFmtId="183" formatCode="#,##0,,_);\(#,##0,,\);&quot; - &quot;;@_)"/>
            </x14:dxf>
          </x14:cfRule>
          <xm:sqref>F127</xm:sqref>
        </x14:conditionalFormatting>
        <x14:conditionalFormatting xmlns:xm="http://schemas.microsoft.com/office/excel/2006/main">
          <x14:cfRule type="expression" priority="33" stopIfTrue="1" id="{F99A04FC-BD54-4357-BCC5-ACE3F62B45ED}">
            <xm:f>Report_Est_PL!$B$3="M USD"</xm:f>
            <x14:dxf>
              <numFmt numFmtId="183" formatCode="#,##0,,_);\(#,##0,,\);&quot; - &quot;;@_)"/>
            </x14:dxf>
          </x14:cfRule>
          <xm:sqref>G127</xm:sqref>
        </x14:conditionalFormatting>
        <x14:conditionalFormatting xmlns:xm="http://schemas.microsoft.com/office/excel/2006/main">
          <x14:cfRule type="expression" priority="32" stopIfTrue="1" id="{7205C8DD-0C20-421C-96EA-5447082935FA}">
            <xm:f>Report_Est_PL!$B$3="M USD"</xm:f>
            <x14:dxf>
              <numFmt numFmtId="183" formatCode="#,##0,,_);\(#,##0,,\);&quot; - &quot;;@_)"/>
            </x14:dxf>
          </x14:cfRule>
          <xm:sqref>H127</xm:sqref>
        </x14:conditionalFormatting>
        <x14:conditionalFormatting xmlns:xm="http://schemas.microsoft.com/office/excel/2006/main">
          <x14:cfRule type="expression" priority="31" stopIfTrue="1" id="{26CCFF6B-4A70-4B85-935A-196B28B00D2A}">
            <xm:f>Report_Est_PL!$B$3="M USD"</xm:f>
            <x14:dxf>
              <numFmt numFmtId="183" formatCode="#,##0,,_);\(#,##0,,\);&quot; - &quot;;@_)"/>
            </x14:dxf>
          </x14:cfRule>
          <xm:sqref>I127</xm:sqref>
        </x14:conditionalFormatting>
        <x14:conditionalFormatting xmlns:xm="http://schemas.microsoft.com/office/excel/2006/main">
          <x14:cfRule type="expression" priority="30" stopIfTrue="1" id="{5DB699E7-F42D-4481-965F-DC5C30D69EC5}">
            <xm:f>Report_Est_PL!$B$3="M USD"</xm:f>
            <x14:dxf>
              <numFmt numFmtId="183" formatCode="#,##0,,_);\(#,##0,,\);&quot; - &quot;;@_)"/>
            </x14:dxf>
          </x14:cfRule>
          <xm:sqref>J127</xm:sqref>
        </x14:conditionalFormatting>
        <x14:conditionalFormatting xmlns:xm="http://schemas.microsoft.com/office/excel/2006/main">
          <x14:cfRule type="expression" priority="29" stopIfTrue="1" id="{F22F0164-4776-4A73-9CDA-B82E80B372F8}">
            <xm:f>Report_Est_PL!$B$3="M USD"</xm:f>
            <x14:dxf>
              <numFmt numFmtId="183" formatCode="#,##0,,_);\(#,##0,,\);&quot; - &quot;;@_)"/>
            </x14:dxf>
          </x14:cfRule>
          <xm:sqref>K127</xm:sqref>
        </x14:conditionalFormatting>
        <x14:conditionalFormatting xmlns:xm="http://schemas.microsoft.com/office/excel/2006/main">
          <x14:cfRule type="expression" priority="28" stopIfTrue="1" id="{430CB428-1B88-4F50-8F91-F871B33C4632}">
            <xm:f>Report_Est_PL!$B$3="M USD"</xm:f>
            <x14:dxf>
              <numFmt numFmtId="183" formatCode="#,##0,,_);\(#,##0,,\);&quot; - &quot;;@_)"/>
            </x14:dxf>
          </x14:cfRule>
          <xm:sqref>L127</xm:sqref>
        </x14:conditionalFormatting>
        <x14:conditionalFormatting xmlns:xm="http://schemas.microsoft.com/office/excel/2006/main">
          <x14:cfRule type="expression" priority="27" stopIfTrue="1" id="{4A18B5BD-51E8-48E6-BDBC-DB864E323561}">
            <xm:f>Report_Est_PL!$B$3="M USD"</xm:f>
            <x14:dxf>
              <numFmt numFmtId="183" formatCode="#,##0,,_);\(#,##0,,\);&quot; - &quot;;@_)"/>
            </x14:dxf>
          </x14:cfRule>
          <xm:sqref>M127</xm:sqref>
        </x14:conditionalFormatting>
        <x14:conditionalFormatting xmlns:xm="http://schemas.microsoft.com/office/excel/2006/main">
          <x14:cfRule type="expression" priority="26" stopIfTrue="1" id="{4026C84A-A399-4ACF-ACCD-95414DC50B71}">
            <xm:f>Report_Est_PL!$B$3="M USD"</xm:f>
            <x14:dxf>
              <numFmt numFmtId="183" formatCode="#,##0,,_);\(#,##0,,\);&quot; - &quot;;@_)"/>
            </x14:dxf>
          </x14:cfRule>
          <xm:sqref>A128</xm:sqref>
        </x14:conditionalFormatting>
        <x14:conditionalFormatting xmlns:xm="http://schemas.microsoft.com/office/excel/2006/main">
          <x14:cfRule type="expression" priority="25" stopIfTrue="1" id="{101FC9B1-78F0-4667-9D4F-0D62AEBA93A0}">
            <xm:f>Report_Est_PL!$B$3="M USD"</xm:f>
            <x14:dxf>
              <numFmt numFmtId="183" formatCode="#,##0,,_);\(#,##0,,\);&quot; - &quot;;@_)"/>
            </x14:dxf>
          </x14:cfRule>
          <xm:sqref>B128</xm:sqref>
        </x14:conditionalFormatting>
        <x14:conditionalFormatting xmlns:xm="http://schemas.microsoft.com/office/excel/2006/main">
          <x14:cfRule type="expression" priority="24" stopIfTrue="1" id="{0951F5CE-BF34-41B5-ADF6-9F311ED5A15E}">
            <xm:f>Report_Est_PL!$B$3="M USD"</xm:f>
            <x14:dxf>
              <numFmt numFmtId="183" formatCode="#,##0,,_);\(#,##0,,\);&quot; - &quot;;@_)"/>
            </x14:dxf>
          </x14:cfRule>
          <xm:sqref>C128</xm:sqref>
        </x14:conditionalFormatting>
        <x14:conditionalFormatting xmlns:xm="http://schemas.microsoft.com/office/excel/2006/main">
          <x14:cfRule type="expression" priority="23" stopIfTrue="1" id="{846D2190-EF1D-425E-B141-7E04BEB1C1D7}">
            <xm:f>Report_Est_PL!$B$3="M USD"</xm:f>
            <x14:dxf>
              <numFmt numFmtId="183" formatCode="#,##0,,_);\(#,##0,,\);&quot; - &quot;;@_)"/>
            </x14:dxf>
          </x14:cfRule>
          <xm:sqref>D128</xm:sqref>
        </x14:conditionalFormatting>
        <x14:conditionalFormatting xmlns:xm="http://schemas.microsoft.com/office/excel/2006/main">
          <x14:cfRule type="expression" priority="22" stopIfTrue="1" id="{0796329F-3FDB-4124-8319-A00A1B2107D4}">
            <xm:f>Report_Est_PL!$B$3="M USD"</xm:f>
            <x14:dxf>
              <numFmt numFmtId="183" formatCode="#,##0,,_);\(#,##0,,\);&quot; - &quot;;@_)"/>
            </x14:dxf>
          </x14:cfRule>
          <xm:sqref>E128</xm:sqref>
        </x14:conditionalFormatting>
        <x14:conditionalFormatting xmlns:xm="http://schemas.microsoft.com/office/excel/2006/main">
          <x14:cfRule type="expression" priority="21" stopIfTrue="1" id="{304B0B8C-E1A0-4D37-A81E-34DFA3A510C4}">
            <xm:f>Report_Est_PL!$B$3="M USD"</xm:f>
            <x14:dxf>
              <numFmt numFmtId="183" formatCode="#,##0,,_);\(#,##0,,\);&quot; - &quot;;@_)"/>
            </x14:dxf>
          </x14:cfRule>
          <xm:sqref>F128</xm:sqref>
        </x14:conditionalFormatting>
        <x14:conditionalFormatting xmlns:xm="http://schemas.microsoft.com/office/excel/2006/main">
          <x14:cfRule type="expression" priority="20" stopIfTrue="1" id="{6BBAD815-3643-4D1E-A820-08829E779908}">
            <xm:f>Report_Est_PL!$B$3="M USD"</xm:f>
            <x14:dxf>
              <numFmt numFmtId="183" formatCode="#,##0,,_);\(#,##0,,\);&quot; - &quot;;@_)"/>
            </x14:dxf>
          </x14:cfRule>
          <xm:sqref>G128</xm:sqref>
        </x14:conditionalFormatting>
        <x14:conditionalFormatting xmlns:xm="http://schemas.microsoft.com/office/excel/2006/main">
          <x14:cfRule type="expression" priority="19" stopIfTrue="1" id="{23EAF984-DA12-4FA3-A24D-2B024847F1FC}">
            <xm:f>Report_Est_PL!$B$3="M USD"</xm:f>
            <x14:dxf>
              <numFmt numFmtId="183" formatCode="#,##0,,_);\(#,##0,,\);&quot; - &quot;;@_)"/>
            </x14:dxf>
          </x14:cfRule>
          <xm:sqref>H128</xm:sqref>
        </x14:conditionalFormatting>
        <x14:conditionalFormatting xmlns:xm="http://schemas.microsoft.com/office/excel/2006/main">
          <x14:cfRule type="expression" priority="18" stopIfTrue="1" id="{22CBA003-6C8F-475E-ABAF-06556FC6AF0E}">
            <xm:f>Report_Est_PL!$B$3="M USD"</xm:f>
            <x14:dxf>
              <numFmt numFmtId="183" formatCode="#,##0,,_);\(#,##0,,\);&quot; - &quot;;@_)"/>
            </x14:dxf>
          </x14:cfRule>
          <xm:sqref>I128</xm:sqref>
        </x14:conditionalFormatting>
        <x14:conditionalFormatting xmlns:xm="http://schemas.microsoft.com/office/excel/2006/main">
          <x14:cfRule type="expression" priority="17" stopIfTrue="1" id="{8D920009-6214-4A70-B4EB-36FAA5B2D6E4}">
            <xm:f>Report_Est_PL!$B$3="M USD"</xm:f>
            <x14:dxf>
              <numFmt numFmtId="183" formatCode="#,##0,,_);\(#,##0,,\);&quot; - &quot;;@_)"/>
            </x14:dxf>
          </x14:cfRule>
          <xm:sqref>J128</xm:sqref>
        </x14:conditionalFormatting>
        <x14:conditionalFormatting xmlns:xm="http://schemas.microsoft.com/office/excel/2006/main">
          <x14:cfRule type="expression" priority="16" stopIfTrue="1" id="{D8ABE904-7EA0-4FF6-A46F-661BE5B967D0}">
            <xm:f>Report_Est_PL!$B$3="M USD"</xm:f>
            <x14:dxf>
              <numFmt numFmtId="183" formatCode="#,##0,,_);\(#,##0,,\);&quot; - &quot;;@_)"/>
            </x14:dxf>
          </x14:cfRule>
          <xm:sqref>K128</xm:sqref>
        </x14:conditionalFormatting>
        <x14:conditionalFormatting xmlns:xm="http://schemas.microsoft.com/office/excel/2006/main">
          <x14:cfRule type="expression" priority="15" stopIfTrue="1" id="{2BCB5437-5FF5-4372-AC2F-6AFC1A01FF16}">
            <xm:f>Report_Est_PL!$B$3="M USD"</xm:f>
            <x14:dxf>
              <numFmt numFmtId="183" formatCode="#,##0,,_);\(#,##0,,\);&quot; - &quot;;@_)"/>
            </x14:dxf>
          </x14:cfRule>
          <xm:sqref>L128</xm:sqref>
        </x14:conditionalFormatting>
        <x14:conditionalFormatting xmlns:xm="http://schemas.microsoft.com/office/excel/2006/main">
          <x14:cfRule type="expression" priority="14" stopIfTrue="1" id="{CD778238-E20E-411C-B30C-8BCC2AEB7D4F}">
            <xm:f>Report_Est_PL!$B$3="M USD"</xm:f>
            <x14:dxf>
              <numFmt numFmtId="183" formatCode="#,##0,,_);\(#,##0,,\);&quot; - &quot;;@_)"/>
            </x14:dxf>
          </x14:cfRule>
          <xm:sqref>M128</xm:sqref>
        </x14:conditionalFormatting>
        <x14:conditionalFormatting xmlns:xm="http://schemas.microsoft.com/office/excel/2006/main">
          <x14:cfRule type="expression" priority="13" stopIfTrue="1" id="{546D5D8B-6DD5-4B3A-9CA7-CE30D770AE85}">
            <xm:f>Report_Est_PL!$B$3="M USD"</xm:f>
            <x14:dxf>
              <numFmt numFmtId="183" formatCode="#,##0,,_);\(#,##0,,\);&quot; - &quot;;@_)"/>
            </x14:dxf>
          </x14:cfRule>
          <xm:sqref>A129</xm:sqref>
        </x14:conditionalFormatting>
        <x14:conditionalFormatting xmlns:xm="http://schemas.microsoft.com/office/excel/2006/main">
          <x14:cfRule type="expression" priority="12" stopIfTrue="1" id="{0DC66E2B-D527-4900-8003-B38FB5770BC4}">
            <xm:f>Report_Est_PL!$B$3="M USD"</xm:f>
            <x14:dxf>
              <numFmt numFmtId="183" formatCode="#,##0,,_);\(#,##0,,\);&quot; - &quot;;@_)"/>
            </x14:dxf>
          </x14:cfRule>
          <xm:sqref>B129</xm:sqref>
        </x14:conditionalFormatting>
        <x14:conditionalFormatting xmlns:xm="http://schemas.microsoft.com/office/excel/2006/main">
          <x14:cfRule type="expression" priority="11" stopIfTrue="1" id="{BE63F2A8-BF48-494F-B4C5-2FD28B0A96A6}">
            <xm:f>Report_Est_PL!$B$3="M USD"</xm:f>
            <x14:dxf>
              <numFmt numFmtId="183" formatCode="#,##0,,_);\(#,##0,,\);&quot; - &quot;;@_)"/>
            </x14:dxf>
          </x14:cfRule>
          <xm:sqref>C129</xm:sqref>
        </x14:conditionalFormatting>
        <x14:conditionalFormatting xmlns:xm="http://schemas.microsoft.com/office/excel/2006/main">
          <x14:cfRule type="expression" priority="10" stopIfTrue="1" id="{2BD88269-E612-46E6-96A3-D91601BD3165}">
            <xm:f>Report_Est_PL!$B$3="M USD"</xm:f>
            <x14:dxf>
              <numFmt numFmtId="183" formatCode="#,##0,,_);\(#,##0,,\);&quot; - &quot;;@_)"/>
            </x14:dxf>
          </x14:cfRule>
          <xm:sqref>D129</xm:sqref>
        </x14:conditionalFormatting>
        <x14:conditionalFormatting xmlns:xm="http://schemas.microsoft.com/office/excel/2006/main">
          <x14:cfRule type="expression" priority="9" stopIfTrue="1" id="{0307B778-A9DE-48EA-92D2-C36F35D5698B}">
            <xm:f>Report_Est_PL!$B$3="M USD"</xm:f>
            <x14:dxf>
              <numFmt numFmtId="183" formatCode="#,##0,,_);\(#,##0,,\);&quot; - &quot;;@_)"/>
            </x14:dxf>
          </x14:cfRule>
          <xm:sqref>E129</xm:sqref>
        </x14:conditionalFormatting>
        <x14:conditionalFormatting xmlns:xm="http://schemas.microsoft.com/office/excel/2006/main">
          <x14:cfRule type="expression" priority="8" stopIfTrue="1" id="{B6619A9F-13F5-4F82-B3AB-ACA23EE66214}">
            <xm:f>Report_Est_PL!$B$3="M USD"</xm:f>
            <x14:dxf>
              <numFmt numFmtId="183" formatCode="#,##0,,_);\(#,##0,,\);&quot; - &quot;;@_)"/>
            </x14:dxf>
          </x14:cfRule>
          <xm:sqref>F129</xm:sqref>
        </x14:conditionalFormatting>
        <x14:conditionalFormatting xmlns:xm="http://schemas.microsoft.com/office/excel/2006/main">
          <x14:cfRule type="expression" priority="7" stopIfTrue="1" id="{CCAAA123-11B1-43C1-BD07-AC2CA89103BF}">
            <xm:f>Report_Est_PL!$B$3="M USD"</xm:f>
            <x14:dxf>
              <numFmt numFmtId="183" formatCode="#,##0,,_);\(#,##0,,\);&quot; - &quot;;@_)"/>
            </x14:dxf>
          </x14:cfRule>
          <xm:sqref>G129</xm:sqref>
        </x14:conditionalFormatting>
        <x14:conditionalFormatting xmlns:xm="http://schemas.microsoft.com/office/excel/2006/main">
          <x14:cfRule type="expression" priority="6" stopIfTrue="1" id="{14D0AEE8-82F1-4A12-98EE-08EA1CD0A27C}">
            <xm:f>Report_Est_PL!$B$3="M USD"</xm:f>
            <x14:dxf>
              <numFmt numFmtId="183" formatCode="#,##0,,_);\(#,##0,,\);&quot; - &quot;;@_)"/>
            </x14:dxf>
          </x14:cfRule>
          <xm:sqref>H129</xm:sqref>
        </x14:conditionalFormatting>
        <x14:conditionalFormatting xmlns:xm="http://schemas.microsoft.com/office/excel/2006/main">
          <x14:cfRule type="expression" priority="5" stopIfTrue="1" id="{E3FD55A6-26BD-41A9-B3D3-7275AABB4A63}">
            <xm:f>Report_Est_PL!$B$3="M USD"</xm:f>
            <x14:dxf>
              <numFmt numFmtId="183" formatCode="#,##0,,_);\(#,##0,,\);&quot; - &quot;;@_)"/>
            </x14:dxf>
          </x14:cfRule>
          <xm:sqref>I129</xm:sqref>
        </x14:conditionalFormatting>
        <x14:conditionalFormatting xmlns:xm="http://schemas.microsoft.com/office/excel/2006/main">
          <x14:cfRule type="expression" priority="4" stopIfTrue="1" id="{3215582A-F38E-4A93-B3E6-20604432CEFA}">
            <xm:f>Report_Est_PL!$B$3="M USD"</xm:f>
            <x14:dxf>
              <numFmt numFmtId="183" formatCode="#,##0,,_);\(#,##0,,\);&quot; - &quot;;@_)"/>
            </x14:dxf>
          </x14:cfRule>
          <xm:sqref>J129</xm:sqref>
        </x14:conditionalFormatting>
        <x14:conditionalFormatting xmlns:xm="http://schemas.microsoft.com/office/excel/2006/main">
          <x14:cfRule type="expression" priority="3" stopIfTrue="1" id="{EE96919E-2DBA-452F-8678-16E4800819C1}">
            <xm:f>Report_Est_PL!$B$3="M USD"</xm:f>
            <x14:dxf>
              <numFmt numFmtId="183" formatCode="#,##0,,_);\(#,##0,,\);&quot; - &quot;;@_)"/>
            </x14:dxf>
          </x14:cfRule>
          <xm:sqref>K129</xm:sqref>
        </x14:conditionalFormatting>
        <x14:conditionalFormatting xmlns:xm="http://schemas.microsoft.com/office/excel/2006/main">
          <x14:cfRule type="expression" priority="2" stopIfTrue="1" id="{45B08484-2BFA-400C-A337-E9B2C3A83422}">
            <xm:f>Report_Est_PL!$B$3="M USD"</xm:f>
            <x14:dxf>
              <numFmt numFmtId="183" formatCode="#,##0,,_);\(#,##0,,\);&quot; - &quot;;@_)"/>
            </x14:dxf>
          </x14:cfRule>
          <xm:sqref>L129</xm:sqref>
        </x14:conditionalFormatting>
        <x14:conditionalFormatting xmlns:xm="http://schemas.microsoft.com/office/excel/2006/main">
          <x14:cfRule type="expression" priority="1" stopIfTrue="1" id="{2247AA79-FE7B-40C4-A84B-5A697B94D80C}">
            <xm:f>Report_Est_PL!$B$3="M USD"</xm:f>
            <x14:dxf>
              <numFmt numFmtId="183" formatCode="#,##0,,_);\(#,##0,,\);&quot; - &quot;;@_)"/>
            </x14:dxf>
          </x14:cfRule>
          <xm:sqref>M129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43E0A-8BAC-4788-9739-48EB559B585A}">
  <sheetPr>
    <tabColor rgb="FF00324B"/>
    <pageSetUpPr fitToPage="1"/>
  </sheetPr>
  <dimension ref="A1:O130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4.125" defaultRowHeight="14.25" customHeight="1" x14ac:dyDescent="0.3"/>
  <cols>
    <col min="1" max="1" width="14.125" style="5"/>
    <col min="2" max="5" width="14.125" style="4"/>
    <col min="6" max="13" width="14.125" style="5"/>
    <col min="14" max="14" width="14.125" style="5" customWidth="1"/>
    <col min="15" max="16384" width="14.125" style="5"/>
  </cols>
  <sheetData>
    <row r="1" spans="1:15" s="1" customFormat="1" ht="14.25" customHeight="1" x14ac:dyDescent="0.3">
      <c r="A1" s="22" t="s">
        <v>154</v>
      </c>
      <c r="B1" s="2"/>
      <c r="C1" s="2"/>
      <c r="D1" s="2"/>
      <c r="E1" s="2"/>
    </row>
    <row r="2" spans="1:15" ht="14.25" customHeight="1" x14ac:dyDescent="0.3">
      <c r="A2" s="3"/>
    </row>
    <row r="3" spans="1:15" ht="14.25" customHeight="1" x14ac:dyDescent="0.3">
      <c r="A3" s="3"/>
      <c r="F3" s="26" t="s">
        <v>87</v>
      </c>
      <c r="G3" s="26"/>
      <c r="H3" s="26"/>
      <c r="I3" s="27" t="s">
        <v>88</v>
      </c>
      <c r="J3" s="27"/>
      <c r="K3" s="27"/>
      <c r="L3" s="27"/>
      <c r="M3" s="27"/>
    </row>
    <row r="4" spans="1:15" s="4" customFormat="1" ht="14.25" customHeight="1" x14ac:dyDescent="0.3">
      <c r="A4" s="7"/>
      <c r="B4" s="7"/>
      <c r="C4" s="7"/>
      <c r="D4" s="7"/>
      <c r="E4" s="7" t="s">
        <v>85</v>
      </c>
      <c r="F4" s="16">
        <v>2023</v>
      </c>
      <c r="G4" s="16">
        <v>2024</v>
      </c>
      <c r="H4" s="17" t="s">
        <v>79</v>
      </c>
      <c r="I4" s="17" t="s">
        <v>86</v>
      </c>
      <c r="J4" s="25">
        <v>2026</v>
      </c>
      <c r="K4" s="25">
        <v>2027</v>
      </c>
      <c r="L4" s="25">
        <v>2028</v>
      </c>
      <c r="M4" s="25">
        <v>2029</v>
      </c>
      <c r="N4" s="7" t="s">
        <v>13</v>
      </c>
      <c r="O4" s="7" t="s">
        <v>55</v>
      </c>
    </row>
    <row r="5" spans="1:15" ht="14.25" customHeight="1" x14ac:dyDescent="0.3">
      <c r="A5" s="32"/>
      <c r="B5" s="32"/>
      <c r="C5" s="32"/>
      <c r="D5" s="32"/>
      <c r="E5" s="32" t="s">
        <v>17</v>
      </c>
      <c r="F5" s="33">
        <f>SUMIFS(F$19:F$37,$N$19:$N$37, $E5)</f>
        <v>27117069</v>
      </c>
      <c r="G5" s="33">
        <f>SUMIFS(G$19:G$37,$N$19:$N$37, $E5)</f>
        <v>27316924</v>
      </c>
      <c r="H5" s="33">
        <f>SUMIFS(H$19:H$37,$N$19:$N$37, $E5)</f>
        <v>13155024</v>
      </c>
      <c r="I5" s="33">
        <f>SUMIFS(I$19:I$37,$N$19:$N$37, $E5)</f>
        <v>0</v>
      </c>
      <c r="J5" s="33">
        <f>SUMIFS(J$19:J$37,$N$19:$N$37, $E5)</f>
        <v>0</v>
      </c>
      <c r="K5" s="33">
        <f>SUMIFS(K$19:K$37,$N$19:$N$37, $E5)</f>
        <v>0</v>
      </c>
      <c r="L5" s="33">
        <f>SUMIFS(L$19:L$37,$N$19:$N$37, $E5)</f>
        <v>0</v>
      </c>
      <c r="M5" s="33">
        <f>SUMIFS(M$19:M$37,$N$19:$N$37, $E5)</f>
        <v>0</v>
      </c>
    </row>
    <row r="6" spans="1:15" ht="14.25" customHeight="1" x14ac:dyDescent="0.3">
      <c r="A6" s="54"/>
      <c r="B6" s="54"/>
      <c r="C6" s="54"/>
      <c r="D6" s="54"/>
      <c r="E6" s="53" t="s">
        <v>106</v>
      </c>
      <c r="F6" s="55">
        <f t="shared" ref="F6:M6" si="0">IFERROR(F5/F15,0)</f>
        <v>0.13754725159864986</v>
      </c>
      <c r="G6" s="55">
        <f t="shared" si="0"/>
        <v>0.13489968782514511</v>
      </c>
      <c r="H6" s="55">
        <f t="shared" si="0"/>
        <v>0.1213809175926662</v>
      </c>
      <c r="I6" s="55">
        <f t="shared" si="0"/>
        <v>0</v>
      </c>
      <c r="J6" s="55">
        <f t="shared" si="0"/>
        <v>0</v>
      </c>
      <c r="K6" s="55">
        <f t="shared" si="0"/>
        <v>0</v>
      </c>
      <c r="L6" s="55">
        <f t="shared" si="0"/>
        <v>0</v>
      </c>
      <c r="M6" s="55">
        <f t="shared" si="0"/>
        <v>0</v>
      </c>
    </row>
    <row r="7" spans="1:15" ht="14.25" customHeight="1" x14ac:dyDescent="0.3">
      <c r="A7" s="32"/>
      <c r="B7" s="32"/>
      <c r="C7" s="32"/>
      <c r="D7" s="32"/>
      <c r="E7" s="32" t="s">
        <v>18</v>
      </c>
      <c r="F7" s="33">
        <f>SUMIFS(F$19:F$37,$N$19:$N$37, $E7)</f>
        <v>10542</v>
      </c>
      <c r="G7" s="33">
        <f>SUMIFS(G$19:G$37,$N$19:$N$37, $E7)</f>
        <v>22185</v>
      </c>
      <c r="H7" s="33">
        <f>SUMIFS(H$19:H$37,$N$19:$N$37, $E7)</f>
        <v>7782</v>
      </c>
      <c r="I7" s="33">
        <f>SUMIFS(I$19:I$37,$N$19:$N$37, $E7)</f>
        <v>6396.7466479551249</v>
      </c>
      <c r="J7" s="33">
        <f>SUMIFS(J$19:J$37,$N$19:$N$37, $E7)</f>
        <v>13297.556931769115</v>
      </c>
      <c r="K7" s="33">
        <f>SUMIFS(K$19:K$37,$N$19:$N$37, $E7)</f>
        <v>13801.933266191118</v>
      </c>
      <c r="L7" s="33">
        <f>SUMIFS(L$19:L$37,$N$19:$N$37, $E7)</f>
        <v>14321.85209232854</v>
      </c>
      <c r="M7" s="33">
        <f>SUMIFS(M$19:M$37,$N$19:$N$37, $E7)</f>
        <v>14868.087531129951</v>
      </c>
    </row>
    <row r="8" spans="1:15" ht="14.25" customHeight="1" x14ac:dyDescent="0.3">
      <c r="A8" s="54"/>
      <c r="B8" s="54"/>
      <c r="C8" s="54"/>
      <c r="D8" s="54"/>
      <c r="E8" s="53" t="s">
        <v>106</v>
      </c>
      <c r="F8" s="55">
        <f t="shared" ref="F8:M8" si="1">IFERROR(F7/F15,0)</f>
        <v>5.3472708512596505E-5</v>
      </c>
      <c r="G8" s="55">
        <f t="shared" si="1"/>
        <v>1.0955660946308757E-4</v>
      </c>
      <c r="H8" s="55">
        <f t="shared" si="1"/>
        <v>7.1804224812218394E-5</v>
      </c>
      <c r="I8" s="55">
        <f t="shared" si="1"/>
        <v>7.1804224812218394E-5</v>
      </c>
      <c r="J8" s="55">
        <f t="shared" si="1"/>
        <v>7.1804224812218394E-5</v>
      </c>
      <c r="K8" s="55">
        <f t="shared" si="1"/>
        <v>7.1804224812218394E-5</v>
      </c>
      <c r="L8" s="55">
        <f t="shared" si="1"/>
        <v>7.1804224812218394E-5</v>
      </c>
      <c r="M8" s="55">
        <f t="shared" si="1"/>
        <v>7.1804224812218394E-5</v>
      </c>
    </row>
    <row r="9" spans="1:15" ht="14.25" customHeight="1" x14ac:dyDescent="0.3">
      <c r="A9" s="32"/>
      <c r="B9" s="32"/>
      <c r="C9" s="32"/>
      <c r="D9" s="32"/>
      <c r="E9" s="32" t="s">
        <v>19</v>
      </c>
      <c r="F9" s="33">
        <f>SUMIFS(F$19:F$37,$N$19:$N$37, $E9)</f>
        <v>16882283</v>
      </c>
      <c r="G9" s="33">
        <f>SUMIFS(G$19:G$37,$N$19:$N$37, $E9)</f>
        <v>17257093</v>
      </c>
      <c r="H9" s="33">
        <f>SUMIFS(H$19:H$37,$N$19:$N$37, $E9)</f>
        <v>8615141</v>
      </c>
      <c r="I9" s="33">
        <f>SUMIFS(I$19:I$37,$N$19:$N$37, $E9)</f>
        <v>8615141</v>
      </c>
      <c r="J9" s="33">
        <f>SUMIFS(J$19:J$37,$N$19:$N$37, $E9)</f>
        <v>17587810.351500001</v>
      </c>
      <c r="K9" s="33">
        <f>SUMIFS(K$19:K$37,$N$19:$N$37, $E9)</f>
        <v>17938687.168012425</v>
      </c>
      <c r="L9" s="33">
        <f>SUMIFS(L$19:L$37,$N$19:$N$37, $E9)</f>
        <v>18295308.268912509</v>
      </c>
      <c r="M9" s="33">
        <f>SUMIFS(M$19:M$37,$N$19:$N$37, $E9)</f>
        <v>18659750.80962925</v>
      </c>
    </row>
    <row r="10" spans="1:15" ht="14.25" customHeight="1" x14ac:dyDescent="0.3">
      <c r="A10" s="54"/>
      <c r="B10" s="54"/>
      <c r="C10" s="54"/>
      <c r="D10" s="54"/>
      <c r="E10" s="53" t="s">
        <v>106</v>
      </c>
      <c r="F10" s="55">
        <f t="shared" ref="F10:M10" si="2">IFERROR(F9/F15,0)</f>
        <v>8.5632839867782515E-2</v>
      </c>
      <c r="G10" s="55">
        <f t="shared" si="2"/>
        <v>8.5221032150966075E-2</v>
      </c>
      <c r="H10" s="55">
        <f t="shared" si="2"/>
        <v>7.9491585858771516E-2</v>
      </c>
      <c r="I10" s="55">
        <f t="shared" si="2"/>
        <v>9.670595932554428E-2</v>
      </c>
      <c r="J10" s="55">
        <f t="shared" si="2"/>
        <v>9.4970760036125951E-2</v>
      </c>
      <c r="K10" s="55">
        <f t="shared" si="2"/>
        <v>9.3325587177214897E-2</v>
      </c>
      <c r="L10" s="55">
        <f t="shared" si="2"/>
        <v>9.172559662541839E-2</v>
      </c>
      <c r="M10" s="55">
        <f t="shared" si="2"/>
        <v>9.0115755591920865E-2</v>
      </c>
    </row>
    <row r="11" spans="1:15" ht="14.25" customHeight="1" x14ac:dyDescent="0.3">
      <c r="A11" s="32"/>
      <c r="B11" s="32"/>
      <c r="C11" s="32"/>
      <c r="D11" s="32"/>
      <c r="E11" s="32" t="s">
        <v>20</v>
      </c>
      <c r="F11" s="33">
        <f>SUMIFS(F$19:F$37,$N$19:$N$37, $E11)</f>
        <v>34091</v>
      </c>
      <c r="G11" s="33">
        <f>SUMIFS(G$19:G$37,$N$19:$N$37, $E11)</f>
        <v>32781</v>
      </c>
      <c r="H11" s="33">
        <f>SUMIFS(H$19:H$37,$N$19:$N$37, $E11)</f>
        <v>13299</v>
      </c>
      <c r="I11" s="33">
        <f>SUMIFS(I$19:I$37,$N$19:$N$37, $E11)</f>
        <v>3350.1526380000005</v>
      </c>
      <c r="J11" s="33">
        <f>SUMIFS(J$19:J$37,$N$19:$N$37, $E11)</f>
        <v>8399.7675315238503</v>
      </c>
      <c r="K11" s="33">
        <f>SUMIFS(K$19:K$37,$N$19:$N$37, $E11)</f>
        <v>10955.964076425476</v>
      </c>
      <c r="L11" s="33">
        <f>SUMIFS(L$19:L$37,$N$19:$N$37, $E11)</f>
        <v>12930.075230029732</v>
      </c>
      <c r="M11" s="33">
        <f>SUMIFS(M$19:M$37,$N$19:$N$37, $E11)</f>
        <v>15366.216327117407</v>
      </c>
    </row>
    <row r="12" spans="1:15" ht="14.25" customHeight="1" x14ac:dyDescent="0.3">
      <c r="A12" s="54"/>
      <c r="B12" s="54"/>
      <c r="C12" s="54"/>
      <c r="D12" s="54"/>
      <c r="E12" s="53" t="s">
        <v>106</v>
      </c>
      <c r="F12" s="55">
        <f t="shared" ref="F12:M12" si="3">IFERROR(F11/F15,0)</f>
        <v>1.7292146707483661E-4</v>
      </c>
      <c r="G12" s="55">
        <f t="shared" si="3"/>
        <v>1.618830387563432E-4</v>
      </c>
      <c r="H12" s="55">
        <f t="shared" si="3"/>
        <v>1.2270937879435779E-4</v>
      </c>
      <c r="I12" s="55">
        <f t="shared" si="3"/>
        <v>3.7605852851949019E-5</v>
      </c>
      <c r="J12" s="55">
        <f t="shared" si="3"/>
        <v>4.5357113287701438E-5</v>
      </c>
      <c r="K12" s="55">
        <f t="shared" si="3"/>
        <v>5.6998138768377247E-5</v>
      </c>
      <c r="L12" s="55">
        <f t="shared" si="3"/>
        <v>6.482639414725309E-5</v>
      </c>
      <c r="M12" s="55">
        <f t="shared" si="3"/>
        <v>7.4209897497265099E-5</v>
      </c>
    </row>
    <row r="13" spans="1:15" ht="14.25" customHeight="1" x14ac:dyDescent="0.3">
      <c r="A13" s="69"/>
      <c r="B13" s="69"/>
      <c r="C13" s="69"/>
      <c r="D13" s="69"/>
      <c r="E13" s="69" t="s">
        <v>181</v>
      </c>
      <c r="F13" s="70">
        <f t="shared" ref="F13:M13" si="4">SUM(IFERROR(F5,0), IFERROR(F7,0), IFERROR(F9,0), IFERROR(F11,0))</f>
        <v>44043985</v>
      </c>
      <c r="G13" s="70">
        <f t="shared" si="4"/>
        <v>44628983</v>
      </c>
      <c r="H13" s="70">
        <f t="shared" si="4"/>
        <v>21791246</v>
      </c>
      <c r="I13" s="70">
        <f t="shared" si="4"/>
        <v>8624887.8992859554</v>
      </c>
      <c r="J13" s="70">
        <f t="shared" si="4"/>
        <v>17609507.675963294</v>
      </c>
      <c r="K13" s="70">
        <f t="shared" si="4"/>
        <v>17963445.065355044</v>
      </c>
      <c r="L13" s="70">
        <f t="shared" si="4"/>
        <v>18322560.196234867</v>
      </c>
      <c r="M13" s="70">
        <f t="shared" si="4"/>
        <v>18689985.113487497</v>
      </c>
    </row>
    <row r="14" spans="1:15" ht="14.25" customHeight="1" x14ac:dyDescent="0.3">
      <c r="A14" s="54"/>
      <c r="B14" s="54"/>
      <c r="C14" s="54"/>
      <c r="D14" s="54"/>
      <c r="E14" s="53" t="s">
        <v>106</v>
      </c>
      <c r="F14" s="55">
        <f t="shared" ref="F14:M14" si="5">IFERROR(F13/F15,0)</f>
        <v>0.22340648564201981</v>
      </c>
      <c r="G14" s="55">
        <f t="shared" si="5"/>
        <v>0.22039215962433062</v>
      </c>
      <c r="H14" s="55">
        <f t="shared" si="5"/>
        <v>0.20106701705504429</v>
      </c>
      <c r="I14" s="55">
        <f t="shared" si="5"/>
        <v>9.6815369403208451E-2</v>
      </c>
      <c r="J14" s="55">
        <f t="shared" si="5"/>
        <v>9.5087921374225878E-2</v>
      </c>
      <c r="K14" s="55">
        <f t="shared" si="5"/>
        <v>9.3454389540795504E-2</v>
      </c>
      <c r="L14" s="55">
        <f t="shared" si="5"/>
        <v>9.1862227244377856E-2</v>
      </c>
      <c r="M14" s="55">
        <f t="shared" si="5"/>
        <v>9.0261769714230347E-2</v>
      </c>
    </row>
    <row r="15" spans="1:15" ht="14.25" customHeight="1" x14ac:dyDescent="0.3">
      <c r="A15" s="66"/>
      <c r="B15" s="66"/>
      <c r="C15" s="66"/>
      <c r="D15" s="66"/>
      <c r="E15" s="67" t="s">
        <v>14</v>
      </c>
      <c r="F15" s="68">
        <f>Revenue!F7</f>
        <v>197147298</v>
      </c>
      <c r="G15" s="68">
        <f>Revenue!G7</f>
        <v>202498052</v>
      </c>
      <c r="H15" s="68">
        <f>Revenue!H7</f>
        <v>108378024</v>
      </c>
      <c r="I15" s="68">
        <f>Revenue!I7</f>
        <v>89085937</v>
      </c>
      <c r="J15" s="68">
        <f>Revenue!J7</f>
        <v>185191845.83560002</v>
      </c>
      <c r="K15" s="68">
        <f>Revenue!K7</f>
        <v>192216172.54814434</v>
      </c>
      <c r="L15" s="68">
        <f>Revenue!L7</f>
        <v>199456955.76803297</v>
      </c>
      <c r="M15" s="68">
        <f>Revenue!M7</f>
        <v>207064244.06102577</v>
      </c>
    </row>
    <row r="16" spans="1:15" ht="14.25" customHeight="1" x14ac:dyDescent="0.3">
      <c r="A16" s="3"/>
    </row>
    <row r="17" spans="1:15" ht="14.25" customHeight="1" x14ac:dyDescent="0.3">
      <c r="A17" s="3"/>
      <c r="F17" s="26" t="s">
        <v>87</v>
      </c>
      <c r="G17" s="26"/>
      <c r="H17" s="26"/>
      <c r="I17" s="27" t="s">
        <v>88</v>
      </c>
      <c r="J17" s="27"/>
      <c r="K17" s="27"/>
      <c r="L17" s="27"/>
      <c r="M17" s="27"/>
    </row>
    <row r="18" spans="1:15" s="4" customFormat="1" ht="14.25" customHeight="1" x14ac:dyDescent="0.3">
      <c r="A18" s="7" t="s">
        <v>50</v>
      </c>
      <c r="B18" s="7" t="s">
        <v>51</v>
      </c>
      <c r="C18" s="7" t="s">
        <v>52</v>
      </c>
      <c r="D18" s="7" t="s">
        <v>53</v>
      </c>
      <c r="E18" s="7" t="s">
        <v>85</v>
      </c>
      <c r="F18" s="16">
        <v>2023</v>
      </c>
      <c r="G18" s="16">
        <v>2024</v>
      </c>
      <c r="H18" s="17" t="s">
        <v>79</v>
      </c>
      <c r="I18" s="17" t="s">
        <v>86</v>
      </c>
      <c r="J18" s="25">
        <v>2026</v>
      </c>
      <c r="K18" s="25">
        <v>2027</v>
      </c>
      <c r="L18" s="25">
        <v>2028</v>
      </c>
      <c r="M18" s="25">
        <v>2029</v>
      </c>
      <c r="N18" s="7" t="s">
        <v>13</v>
      </c>
      <c r="O18" s="7" t="s">
        <v>55</v>
      </c>
    </row>
    <row r="19" spans="1:15" ht="14.25" customHeight="1" x14ac:dyDescent="0.3">
      <c r="A19" s="24" t="s">
        <v>33</v>
      </c>
      <c r="B19" s="24" t="s">
        <v>34</v>
      </c>
      <c r="C19" s="24" t="s">
        <v>34</v>
      </c>
      <c r="D19" s="24" t="s">
        <v>34</v>
      </c>
      <c r="E19" s="24" t="s">
        <v>34</v>
      </c>
      <c r="F19" s="23">
        <f t="shared" ref="F19:M19" si="6">F44</f>
        <v>21567004</v>
      </c>
      <c r="G19" s="23">
        <f t="shared" si="6"/>
        <v>21670978</v>
      </c>
      <c r="H19" s="23">
        <f t="shared" si="6"/>
        <v>10844209</v>
      </c>
      <c r="I19" s="23">
        <f t="shared" si="6"/>
        <v>0</v>
      </c>
      <c r="J19" s="23">
        <f t="shared" si="6"/>
        <v>0</v>
      </c>
      <c r="K19" s="23">
        <f t="shared" si="6"/>
        <v>0</v>
      </c>
      <c r="L19" s="23">
        <f t="shared" si="6"/>
        <v>0</v>
      </c>
      <c r="M19" s="23">
        <f t="shared" si="6"/>
        <v>0</v>
      </c>
      <c r="N19" s="20" t="s">
        <v>17</v>
      </c>
      <c r="O19" s="21"/>
    </row>
    <row r="20" spans="1:15" ht="14.25" customHeight="1" x14ac:dyDescent="0.3">
      <c r="A20" s="24" t="s">
        <v>33</v>
      </c>
      <c r="B20" s="24" t="s">
        <v>35</v>
      </c>
      <c r="C20" s="24" t="s">
        <v>35</v>
      </c>
      <c r="D20" s="24" t="s">
        <v>35</v>
      </c>
      <c r="E20" s="24" t="s">
        <v>35</v>
      </c>
      <c r="F20" s="23">
        <f t="shared" ref="F20:M20" si="7">F45</f>
        <v>3138445</v>
      </c>
      <c r="G20" s="23">
        <f t="shared" si="7"/>
        <v>3211345</v>
      </c>
      <c r="H20" s="23">
        <f t="shared" si="7"/>
        <v>1109083</v>
      </c>
      <c r="I20" s="23">
        <f t="shared" si="7"/>
        <v>0</v>
      </c>
      <c r="J20" s="23">
        <f t="shared" si="7"/>
        <v>0</v>
      </c>
      <c r="K20" s="23">
        <f t="shared" si="7"/>
        <v>0</v>
      </c>
      <c r="L20" s="23">
        <f t="shared" si="7"/>
        <v>0</v>
      </c>
      <c r="M20" s="23">
        <f t="shared" si="7"/>
        <v>0</v>
      </c>
      <c r="N20" s="20" t="s">
        <v>17</v>
      </c>
      <c r="O20" s="21"/>
    </row>
    <row r="21" spans="1:15" ht="14.25" customHeight="1" x14ac:dyDescent="0.3">
      <c r="A21" s="24" t="s">
        <v>33</v>
      </c>
      <c r="B21" s="24" t="s">
        <v>26</v>
      </c>
      <c r="C21" s="24" t="s">
        <v>26</v>
      </c>
      <c r="D21" s="24" t="s">
        <v>26</v>
      </c>
      <c r="E21" s="24" t="s">
        <v>26</v>
      </c>
      <c r="F21" s="23">
        <f t="shared" ref="F21:M21" si="8">F46</f>
        <v>2213123</v>
      </c>
      <c r="G21" s="23">
        <f t="shared" si="8"/>
        <v>2196649</v>
      </c>
      <c r="H21" s="23">
        <f t="shared" si="8"/>
        <v>1056179</v>
      </c>
      <c r="I21" s="23">
        <f t="shared" si="8"/>
        <v>0</v>
      </c>
      <c r="J21" s="23">
        <f t="shared" si="8"/>
        <v>0</v>
      </c>
      <c r="K21" s="23">
        <f t="shared" si="8"/>
        <v>0</v>
      </c>
      <c r="L21" s="23">
        <f t="shared" si="8"/>
        <v>0</v>
      </c>
      <c r="M21" s="23">
        <f t="shared" si="8"/>
        <v>0</v>
      </c>
      <c r="N21" s="20" t="s">
        <v>17</v>
      </c>
      <c r="O21" s="21"/>
    </row>
    <row r="22" spans="1:15" ht="14.25" customHeight="1" x14ac:dyDescent="0.3">
      <c r="A22" s="24" t="s">
        <v>33</v>
      </c>
      <c r="B22" s="24" t="s">
        <v>36</v>
      </c>
      <c r="C22" s="24" t="s">
        <v>36</v>
      </c>
      <c r="D22" s="24" t="s">
        <v>36</v>
      </c>
      <c r="E22" s="24" t="s">
        <v>36</v>
      </c>
      <c r="F22" s="23">
        <f t="shared" ref="F22:M22" si="9">F47</f>
        <v>198497</v>
      </c>
      <c r="G22" s="23">
        <f t="shared" si="9"/>
        <v>237952</v>
      </c>
      <c r="H22" s="23">
        <f t="shared" si="9"/>
        <v>145553</v>
      </c>
      <c r="I22" s="23">
        <f t="shared" si="9"/>
        <v>0</v>
      </c>
      <c r="J22" s="23">
        <f t="shared" si="9"/>
        <v>0</v>
      </c>
      <c r="K22" s="23">
        <f t="shared" si="9"/>
        <v>0</v>
      </c>
      <c r="L22" s="23">
        <f t="shared" si="9"/>
        <v>0</v>
      </c>
      <c r="M22" s="23">
        <f t="shared" si="9"/>
        <v>0</v>
      </c>
      <c r="N22" s="20" t="s">
        <v>17</v>
      </c>
      <c r="O22" s="21"/>
    </row>
    <row r="23" spans="1:15" ht="14.25" customHeight="1" x14ac:dyDescent="0.3">
      <c r="A23" s="24" t="s">
        <v>33</v>
      </c>
      <c r="B23" s="24" t="s">
        <v>37</v>
      </c>
      <c r="C23" s="24" t="s">
        <v>37</v>
      </c>
      <c r="D23" s="24" t="s">
        <v>37</v>
      </c>
      <c r="E23" s="24" t="s">
        <v>37</v>
      </c>
      <c r="F23" s="23">
        <f t="shared" ref="F23:M23" si="10">F82</f>
        <v>10542</v>
      </c>
      <c r="G23" s="23">
        <f t="shared" si="10"/>
        <v>22185</v>
      </c>
      <c r="H23" s="23">
        <f t="shared" si="10"/>
        <v>7782</v>
      </c>
      <c r="I23" s="23">
        <f t="shared" si="10"/>
        <v>6396.7466479551249</v>
      </c>
      <c r="J23" s="23">
        <f t="shared" si="10"/>
        <v>13297.556931769115</v>
      </c>
      <c r="K23" s="23">
        <f t="shared" si="10"/>
        <v>13801.933266191118</v>
      </c>
      <c r="L23" s="23">
        <f t="shared" si="10"/>
        <v>14321.85209232854</v>
      </c>
      <c r="M23" s="23">
        <f t="shared" si="10"/>
        <v>14868.087531129951</v>
      </c>
      <c r="N23" s="20" t="s">
        <v>18</v>
      </c>
      <c r="O23" s="21"/>
    </row>
    <row r="24" spans="1:15" ht="14.25" customHeight="1" x14ac:dyDescent="0.3">
      <c r="A24" s="24" t="s">
        <v>33</v>
      </c>
      <c r="B24" s="24" t="s">
        <v>38</v>
      </c>
      <c r="C24" s="24" t="s">
        <v>38</v>
      </c>
      <c r="D24" s="24" t="s">
        <v>38</v>
      </c>
      <c r="E24" s="24" t="s">
        <v>38</v>
      </c>
      <c r="F24" s="23">
        <f t="shared" ref="F24:M24" si="11">F88</f>
        <v>61990</v>
      </c>
      <c r="G24" s="23">
        <f t="shared" si="11"/>
        <v>66652</v>
      </c>
      <c r="H24" s="23">
        <f t="shared" si="11"/>
        <v>39114</v>
      </c>
      <c r="I24" s="23">
        <f t="shared" si="11"/>
        <v>39114</v>
      </c>
      <c r="J24" s="23">
        <f t="shared" si="11"/>
        <v>79851.231</v>
      </c>
      <c r="K24" s="23">
        <f t="shared" si="11"/>
        <v>81444.263058449986</v>
      </c>
      <c r="L24" s="23">
        <f t="shared" si="11"/>
        <v>83063.375008051968</v>
      </c>
      <c r="M24" s="23">
        <f t="shared" si="11"/>
        <v>84717.997438212362</v>
      </c>
      <c r="N24" s="20" t="s">
        <v>19</v>
      </c>
      <c r="O24" s="21"/>
    </row>
    <row r="25" spans="1:15" ht="14.25" customHeight="1" x14ac:dyDescent="0.3">
      <c r="A25" s="24" t="s">
        <v>33</v>
      </c>
      <c r="B25" s="24" t="s">
        <v>39</v>
      </c>
      <c r="C25" s="24" t="s">
        <v>39</v>
      </c>
      <c r="D25" s="24" t="s">
        <v>39</v>
      </c>
      <c r="E25" s="24" t="s">
        <v>39</v>
      </c>
      <c r="F25" s="23">
        <f t="shared" ref="F25:M25" si="12">F89</f>
        <v>23373</v>
      </c>
      <c r="G25" s="23">
        <f t="shared" si="12"/>
        <v>24840</v>
      </c>
      <c r="H25" s="23">
        <f t="shared" si="12"/>
        <v>11962</v>
      </c>
      <c r="I25" s="23">
        <f t="shared" si="12"/>
        <v>11962</v>
      </c>
      <c r="J25" s="23">
        <f t="shared" si="12"/>
        <v>24420.423000000003</v>
      </c>
      <c r="K25" s="23">
        <f t="shared" si="12"/>
        <v>24907.610438849999</v>
      </c>
      <c r="L25" s="23">
        <f t="shared" si="12"/>
        <v>25402.773734374336</v>
      </c>
      <c r="M25" s="23">
        <f t="shared" si="12"/>
        <v>25908.79698716307</v>
      </c>
      <c r="N25" s="20" t="s">
        <v>19</v>
      </c>
      <c r="O25" s="21"/>
    </row>
    <row r="26" spans="1:15" ht="14.25" customHeight="1" x14ac:dyDescent="0.3">
      <c r="A26" s="24" t="s">
        <v>33</v>
      </c>
      <c r="B26" s="24" t="s">
        <v>40</v>
      </c>
      <c r="C26" s="24" t="s">
        <v>40</v>
      </c>
      <c r="D26" s="24" t="s">
        <v>40</v>
      </c>
      <c r="E26" s="24" t="s">
        <v>40</v>
      </c>
      <c r="F26" s="23">
        <f t="shared" ref="F26:M26" si="13">F90</f>
        <v>7076</v>
      </c>
      <c r="G26" s="23">
        <f t="shared" si="13"/>
        <v>3323</v>
      </c>
      <c r="H26" s="23">
        <f t="shared" si="13"/>
        <v>954</v>
      </c>
      <c r="I26" s="23">
        <f t="shared" si="13"/>
        <v>954</v>
      </c>
      <c r="J26" s="23">
        <f t="shared" si="13"/>
        <v>1947.5910000000001</v>
      </c>
      <c r="K26" s="23">
        <f t="shared" si="13"/>
        <v>1986.44544045</v>
      </c>
      <c r="L26" s="23">
        <f t="shared" si="13"/>
        <v>2025.9359758061457</v>
      </c>
      <c r="M26" s="23">
        <f t="shared" si="13"/>
        <v>2066.2926204442042</v>
      </c>
      <c r="N26" s="20" t="s">
        <v>19</v>
      </c>
      <c r="O26" s="21"/>
    </row>
    <row r="27" spans="1:15" ht="14.25" customHeight="1" x14ac:dyDescent="0.3">
      <c r="A27" s="24" t="s">
        <v>33</v>
      </c>
      <c r="B27" s="24" t="s">
        <v>41</v>
      </c>
      <c r="C27" s="24" t="s">
        <v>41</v>
      </c>
      <c r="D27" s="24" t="s">
        <v>41</v>
      </c>
      <c r="E27" s="24" t="s">
        <v>41</v>
      </c>
      <c r="F27" s="23">
        <f t="shared" ref="F27:M27" si="14">F91</f>
        <v>10171028</v>
      </c>
      <c r="G27" s="23">
        <f t="shared" si="14"/>
        <v>10160672</v>
      </c>
      <c r="H27" s="23">
        <f t="shared" si="14"/>
        <v>5086491</v>
      </c>
      <c r="I27" s="23">
        <f t="shared" si="14"/>
        <v>5086491</v>
      </c>
      <c r="J27" s="23">
        <f t="shared" si="14"/>
        <v>10384071.376500001</v>
      </c>
      <c r="K27" s="23">
        <f t="shared" si="14"/>
        <v>10591233.600461176</v>
      </c>
      <c r="L27" s="23">
        <f t="shared" si="14"/>
        <v>10801787.324438343</v>
      </c>
      <c r="M27" s="23">
        <f t="shared" si="14"/>
        <v>11016958.927941155</v>
      </c>
      <c r="N27" s="20" t="s">
        <v>19</v>
      </c>
      <c r="O27" s="21"/>
    </row>
    <row r="28" spans="1:15" ht="14.25" customHeight="1" x14ac:dyDescent="0.3">
      <c r="A28" s="24" t="s">
        <v>33</v>
      </c>
      <c r="B28" s="24" t="s">
        <v>28</v>
      </c>
      <c r="C28" s="24" t="s">
        <v>28</v>
      </c>
      <c r="D28" s="24" t="s">
        <v>28</v>
      </c>
      <c r="E28" s="24" t="s">
        <v>28</v>
      </c>
      <c r="F28" s="23">
        <f t="shared" ref="F28:M28" si="15">F108</f>
        <v>34091</v>
      </c>
      <c r="G28" s="23">
        <f t="shared" si="15"/>
        <v>32781</v>
      </c>
      <c r="H28" s="23">
        <f t="shared" si="15"/>
        <v>13299</v>
      </c>
      <c r="I28" s="23">
        <f t="shared" si="15"/>
        <v>3350.1526380000005</v>
      </c>
      <c r="J28" s="23">
        <f t="shared" si="15"/>
        <v>8399.7675315238503</v>
      </c>
      <c r="K28" s="23">
        <f t="shared" si="15"/>
        <v>10955.964076425476</v>
      </c>
      <c r="L28" s="23">
        <f t="shared" si="15"/>
        <v>12930.075230029732</v>
      </c>
      <c r="M28" s="23">
        <f t="shared" si="15"/>
        <v>15366.216327117407</v>
      </c>
      <c r="N28" s="20" t="s">
        <v>20</v>
      </c>
      <c r="O28" s="21"/>
    </row>
    <row r="29" spans="1:15" ht="14.25" customHeight="1" x14ac:dyDescent="0.3">
      <c r="A29" s="24" t="s">
        <v>33</v>
      </c>
      <c r="B29" s="24" t="s">
        <v>29</v>
      </c>
      <c r="C29" s="24" t="s">
        <v>29</v>
      </c>
      <c r="D29" s="24" t="s">
        <v>29</v>
      </c>
      <c r="E29" s="24" t="s">
        <v>29</v>
      </c>
      <c r="F29" s="23">
        <f t="shared" ref="F29:M29" si="16">F92</f>
        <v>1993980</v>
      </c>
      <c r="G29" s="23">
        <f t="shared" si="16"/>
        <v>2000140</v>
      </c>
      <c r="H29" s="23">
        <f t="shared" si="16"/>
        <v>1019680</v>
      </c>
      <c r="I29" s="23">
        <f t="shared" si="16"/>
        <v>1019680</v>
      </c>
      <c r="J29" s="23">
        <f t="shared" si="16"/>
        <v>2081676.7200000002</v>
      </c>
      <c r="K29" s="23">
        <f t="shared" si="16"/>
        <v>2123206.170564</v>
      </c>
      <c r="L29" s="23">
        <f t="shared" si="16"/>
        <v>2165415.5092348121</v>
      </c>
      <c r="M29" s="23">
        <f t="shared" si="16"/>
        <v>2208550.5861787694</v>
      </c>
      <c r="N29" s="20" t="s">
        <v>19</v>
      </c>
      <c r="O29" s="21"/>
    </row>
    <row r="30" spans="1:15" ht="14.25" customHeight="1" x14ac:dyDescent="0.3">
      <c r="A30" s="24" t="s">
        <v>33</v>
      </c>
      <c r="B30" s="24" t="s">
        <v>31</v>
      </c>
      <c r="C30" s="24" t="s">
        <v>31</v>
      </c>
      <c r="D30" s="24" t="s">
        <v>31</v>
      </c>
      <c r="E30" s="24" t="s">
        <v>31</v>
      </c>
      <c r="F30" s="23">
        <f t="shared" ref="F30:M30" si="17">F93</f>
        <v>404461</v>
      </c>
      <c r="G30" s="23">
        <f t="shared" si="17"/>
        <v>404461</v>
      </c>
      <c r="H30" s="23">
        <f t="shared" si="17"/>
        <v>202461</v>
      </c>
      <c r="I30" s="23">
        <f t="shared" si="17"/>
        <v>202461</v>
      </c>
      <c r="J30" s="23">
        <f t="shared" si="17"/>
        <v>413324.13150000002</v>
      </c>
      <c r="K30" s="23">
        <f t="shared" si="17"/>
        <v>421569.947923425</v>
      </c>
      <c r="L30" s="23">
        <f t="shared" si="17"/>
        <v>429950.75848814263</v>
      </c>
      <c r="M30" s="23">
        <f t="shared" si="17"/>
        <v>438515.37759722641</v>
      </c>
      <c r="N30" s="20" t="s">
        <v>19</v>
      </c>
      <c r="O30" s="21"/>
    </row>
    <row r="31" spans="1:15" ht="14.25" customHeight="1" x14ac:dyDescent="0.3">
      <c r="A31" s="24" t="s">
        <v>33</v>
      </c>
      <c r="B31" s="24" t="s">
        <v>42</v>
      </c>
      <c r="C31" s="24" t="s">
        <v>42</v>
      </c>
      <c r="D31" s="24" t="s">
        <v>42</v>
      </c>
      <c r="E31" s="24" t="s">
        <v>42</v>
      </c>
      <c r="F31" s="23">
        <f t="shared" ref="F31:M31" si="18">F94</f>
        <v>247888</v>
      </c>
      <c r="G31" s="23">
        <f t="shared" si="18"/>
        <v>253437</v>
      </c>
      <c r="H31" s="23">
        <f t="shared" si="18"/>
        <v>134700</v>
      </c>
      <c r="I31" s="23">
        <f t="shared" si="18"/>
        <v>134700</v>
      </c>
      <c r="J31" s="23">
        <f t="shared" si="18"/>
        <v>274990.05</v>
      </c>
      <c r="K31" s="23">
        <f t="shared" si="18"/>
        <v>280476.10149749997</v>
      </c>
      <c r="L31" s="23">
        <f t="shared" si="18"/>
        <v>286051.96639527025</v>
      </c>
      <c r="M31" s="23">
        <f t="shared" si="18"/>
        <v>291750.12156586401</v>
      </c>
      <c r="N31" s="20" t="s">
        <v>19</v>
      </c>
      <c r="O31" s="21"/>
    </row>
    <row r="32" spans="1:15" ht="14.25" customHeight="1" x14ac:dyDescent="0.3">
      <c r="A32" s="24" t="s">
        <v>33</v>
      </c>
      <c r="B32" s="24" t="s">
        <v>22</v>
      </c>
      <c r="C32" s="24" t="s">
        <v>22</v>
      </c>
      <c r="D32" s="24" t="s">
        <v>22</v>
      </c>
      <c r="E32" s="24" t="s">
        <v>22</v>
      </c>
      <c r="F32" s="23">
        <f t="shared" ref="F32:M32" si="19">F95</f>
        <v>829</v>
      </c>
      <c r="G32" s="23">
        <f t="shared" si="19"/>
        <v>132</v>
      </c>
      <c r="H32" s="23">
        <f t="shared" si="19"/>
        <v>900</v>
      </c>
      <c r="I32" s="23">
        <f t="shared" si="19"/>
        <v>900</v>
      </c>
      <c r="J32" s="23">
        <f t="shared" si="19"/>
        <v>1837.3500000000001</v>
      </c>
      <c r="K32" s="23">
        <f t="shared" si="19"/>
        <v>1874.0051324999999</v>
      </c>
      <c r="L32" s="23">
        <f t="shared" si="19"/>
        <v>1911.2603545340999</v>
      </c>
      <c r="M32" s="23">
        <f t="shared" si="19"/>
        <v>1949.3326607964191</v>
      </c>
      <c r="N32" s="20" t="s">
        <v>19</v>
      </c>
      <c r="O32" s="21"/>
    </row>
    <row r="33" spans="1:15" ht="14.25" customHeight="1" x14ac:dyDescent="0.3">
      <c r="A33" s="24" t="s">
        <v>33</v>
      </c>
      <c r="B33" s="24" t="s">
        <v>43</v>
      </c>
      <c r="C33" s="24" t="s">
        <v>43</v>
      </c>
      <c r="D33" s="24" t="s">
        <v>43</v>
      </c>
      <c r="E33" s="24" t="s">
        <v>43</v>
      </c>
      <c r="F33" s="23">
        <f t="shared" ref="F33:M33" si="20">F96</f>
        <v>7540</v>
      </c>
      <c r="G33" s="23">
        <f t="shared" si="20"/>
        <v>16740</v>
      </c>
      <c r="H33" s="23">
        <f t="shared" si="20"/>
        <v>16510</v>
      </c>
      <c r="I33" s="23">
        <f t="shared" si="20"/>
        <v>16510</v>
      </c>
      <c r="J33" s="23">
        <f t="shared" si="20"/>
        <v>33705.165000000001</v>
      </c>
      <c r="K33" s="23">
        <f t="shared" si="20"/>
        <v>34377.583041749996</v>
      </c>
      <c r="L33" s="23">
        <f t="shared" si="20"/>
        <v>35061.009392619984</v>
      </c>
      <c r="M33" s="23">
        <f t="shared" si="20"/>
        <v>35759.42469972097</v>
      </c>
      <c r="N33" s="20" t="s">
        <v>19</v>
      </c>
      <c r="O33" s="21"/>
    </row>
    <row r="34" spans="1:15" ht="14.25" customHeight="1" x14ac:dyDescent="0.3">
      <c r="A34" s="24" t="s">
        <v>33</v>
      </c>
      <c r="B34" s="24" t="s">
        <v>44</v>
      </c>
      <c r="C34" s="24" t="s">
        <v>44</v>
      </c>
      <c r="D34" s="24" t="s">
        <v>44</v>
      </c>
      <c r="E34" s="24" t="s">
        <v>44</v>
      </c>
      <c r="F34" s="23">
        <f t="shared" ref="F34:M34" si="21">F97</f>
        <v>439</v>
      </c>
      <c r="G34" s="23">
        <f t="shared" si="21"/>
        <v>2700</v>
      </c>
      <c r="H34" s="23">
        <f t="shared" si="21"/>
        <v>0</v>
      </c>
      <c r="I34" s="23">
        <f t="shared" si="21"/>
        <v>0</v>
      </c>
      <c r="J34" s="23">
        <f t="shared" si="21"/>
        <v>0</v>
      </c>
      <c r="K34" s="23">
        <f t="shared" si="21"/>
        <v>0</v>
      </c>
      <c r="L34" s="23">
        <f t="shared" si="21"/>
        <v>0</v>
      </c>
      <c r="M34" s="23">
        <f t="shared" si="21"/>
        <v>0</v>
      </c>
      <c r="N34" s="20" t="s">
        <v>19</v>
      </c>
      <c r="O34" s="21"/>
    </row>
    <row r="35" spans="1:15" ht="14.25" customHeight="1" x14ac:dyDescent="0.3">
      <c r="A35" s="24" t="s">
        <v>33</v>
      </c>
      <c r="B35" s="24" t="s">
        <v>45</v>
      </c>
      <c r="C35" s="24" t="s">
        <v>45</v>
      </c>
      <c r="D35" s="24" t="s">
        <v>45</v>
      </c>
      <c r="E35" s="24" t="s">
        <v>45</v>
      </c>
      <c r="F35" s="23">
        <f t="shared" ref="F35:M35" si="22">F98</f>
        <v>156622</v>
      </c>
      <c r="G35" s="23">
        <f t="shared" si="22"/>
        <v>150596</v>
      </c>
      <c r="H35" s="23">
        <f t="shared" si="22"/>
        <v>241225</v>
      </c>
      <c r="I35" s="23">
        <f t="shared" si="22"/>
        <v>241225</v>
      </c>
      <c r="J35" s="23">
        <f t="shared" si="22"/>
        <v>492460.83750000002</v>
      </c>
      <c r="K35" s="23">
        <f t="shared" si="22"/>
        <v>502285.43120812497</v>
      </c>
      <c r="L35" s="23">
        <f t="shared" si="22"/>
        <v>512270.86558054242</v>
      </c>
      <c r="M35" s="23">
        <f t="shared" si="22"/>
        <v>522475.3012229068</v>
      </c>
      <c r="N35" s="20" t="s">
        <v>19</v>
      </c>
      <c r="O35" s="21"/>
    </row>
    <row r="36" spans="1:15" ht="14.25" customHeight="1" x14ac:dyDescent="0.3">
      <c r="A36" s="24" t="s">
        <v>33</v>
      </c>
      <c r="B36" s="24" t="s">
        <v>46</v>
      </c>
      <c r="C36" s="24" t="s">
        <v>46</v>
      </c>
      <c r="D36" s="24" t="s">
        <v>46</v>
      </c>
      <c r="E36" s="24" t="s">
        <v>46</v>
      </c>
      <c r="F36" s="23">
        <f t="shared" ref="F36:M36" si="23">F99</f>
        <v>3699844</v>
      </c>
      <c r="G36" s="23">
        <f t="shared" si="23"/>
        <v>4060563</v>
      </c>
      <c r="H36" s="23">
        <f t="shared" si="23"/>
        <v>1832194</v>
      </c>
      <c r="I36" s="23">
        <f t="shared" si="23"/>
        <v>1832194</v>
      </c>
      <c r="J36" s="23">
        <f t="shared" si="23"/>
        <v>3740424.051</v>
      </c>
      <c r="K36" s="23">
        <f t="shared" si="23"/>
        <v>3815045.5108174495</v>
      </c>
      <c r="L36" s="23">
        <f t="shared" si="23"/>
        <v>3890888.6155725</v>
      </c>
      <c r="M36" s="23">
        <f t="shared" si="23"/>
        <v>3968395.116794704</v>
      </c>
      <c r="N36" s="20" t="s">
        <v>19</v>
      </c>
      <c r="O36" s="21"/>
    </row>
    <row r="37" spans="1:15" ht="14.25" customHeight="1" x14ac:dyDescent="0.3">
      <c r="A37" s="24" t="s">
        <v>33</v>
      </c>
      <c r="B37" s="24" t="s">
        <v>47</v>
      </c>
      <c r="C37" s="24" t="s">
        <v>47</v>
      </c>
      <c r="D37" s="24" t="s">
        <v>47</v>
      </c>
      <c r="E37" s="24" t="s">
        <v>47</v>
      </c>
      <c r="F37" s="23">
        <f t="shared" ref="F37:M37" si="24">F100</f>
        <v>107213</v>
      </c>
      <c r="G37" s="23">
        <f t="shared" si="24"/>
        <v>112837</v>
      </c>
      <c r="H37" s="23">
        <f t="shared" si="24"/>
        <v>28950</v>
      </c>
      <c r="I37" s="23">
        <f t="shared" si="24"/>
        <v>28950</v>
      </c>
      <c r="J37" s="23">
        <f t="shared" si="24"/>
        <v>59101.425000000003</v>
      </c>
      <c r="K37" s="23">
        <f t="shared" si="24"/>
        <v>60280.498428749997</v>
      </c>
      <c r="L37" s="23">
        <f t="shared" si="24"/>
        <v>61478.874737513543</v>
      </c>
      <c r="M37" s="23">
        <f t="shared" si="24"/>
        <v>62703.533922284805</v>
      </c>
      <c r="N37" s="20" t="s">
        <v>19</v>
      </c>
      <c r="O37" s="21"/>
    </row>
    <row r="38" spans="1:15" ht="14.25" customHeight="1" x14ac:dyDescent="0.3">
      <c r="A38" s="65"/>
      <c r="B38" s="65"/>
      <c r="C38" s="65"/>
      <c r="D38" s="65"/>
      <c r="E38" s="65" t="s">
        <v>89</v>
      </c>
      <c r="F38" s="51">
        <f t="shared" ref="F38:M38" si="25">SUM(F19:F37)</f>
        <v>44043985</v>
      </c>
      <c r="G38" s="51">
        <f t="shared" si="25"/>
        <v>44628983</v>
      </c>
      <c r="H38" s="51">
        <f t="shared" si="25"/>
        <v>21791246</v>
      </c>
      <c r="I38" s="51">
        <f t="shared" si="25"/>
        <v>8624887.8992859554</v>
      </c>
      <c r="J38" s="51">
        <f t="shared" si="25"/>
        <v>17609507.675963294</v>
      </c>
      <c r="K38" s="51">
        <f t="shared" si="25"/>
        <v>17963445.065355044</v>
      </c>
      <c r="L38" s="51">
        <f t="shared" si="25"/>
        <v>18322560.196234867</v>
      </c>
      <c r="M38" s="51">
        <f t="shared" si="25"/>
        <v>18689985.113487497</v>
      </c>
    </row>
    <row r="39" spans="1:15" ht="14.25" customHeight="1" x14ac:dyDescent="0.3">
      <c r="A39" s="54"/>
      <c r="B39" s="54"/>
      <c r="C39" s="54"/>
      <c r="D39" s="54"/>
      <c r="E39" s="53" t="s">
        <v>106</v>
      </c>
      <c r="F39" s="55">
        <f t="shared" ref="F39:M39" si="26">IFERROR(F38/F40,0)</f>
        <v>0.22340648564201981</v>
      </c>
      <c r="G39" s="55">
        <f t="shared" si="26"/>
        <v>0.22039215962433062</v>
      </c>
      <c r="H39" s="55">
        <f t="shared" si="26"/>
        <v>0.20106701705504429</v>
      </c>
      <c r="I39" s="55">
        <f t="shared" si="26"/>
        <v>9.6815369403208451E-2</v>
      </c>
      <c r="J39" s="55">
        <f t="shared" si="26"/>
        <v>9.5087921374225878E-2</v>
      </c>
      <c r="K39" s="55">
        <f t="shared" si="26"/>
        <v>9.3454389540795504E-2</v>
      </c>
      <c r="L39" s="55">
        <f t="shared" si="26"/>
        <v>9.1862227244377856E-2</v>
      </c>
      <c r="M39" s="55">
        <f t="shared" si="26"/>
        <v>9.0261769714230347E-2</v>
      </c>
    </row>
    <row r="40" spans="1:15" ht="14.25" customHeight="1" x14ac:dyDescent="0.3">
      <c r="A40" s="66"/>
      <c r="B40" s="66"/>
      <c r="C40" s="66"/>
      <c r="D40" s="66"/>
      <c r="E40" s="67" t="s">
        <v>14</v>
      </c>
      <c r="F40" s="68">
        <f>Revenue!F7</f>
        <v>197147298</v>
      </c>
      <c r="G40" s="68">
        <f>Revenue!G7</f>
        <v>202498052</v>
      </c>
      <c r="H40" s="68">
        <f>Revenue!H7</f>
        <v>108378024</v>
      </c>
      <c r="I40" s="68">
        <f>Revenue!I7</f>
        <v>89085937</v>
      </c>
      <c r="J40" s="68">
        <f>Revenue!J7</f>
        <v>185191845.83560002</v>
      </c>
      <c r="K40" s="68">
        <f>Revenue!K7</f>
        <v>192216172.54814434</v>
      </c>
      <c r="L40" s="68">
        <f>Revenue!L7</f>
        <v>199456955.76803297</v>
      </c>
      <c r="M40" s="68">
        <f>Revenue!M7</f>
        <v>207064244.06102577</v>
      </c>
    </row>
    <row r="41" spans="1:15" ht="14.25" customHeight="1" x14ac:dyDescent="0.3">
      <c r="B41" s="5"/>
      <c r="C41" s="5"/>
      <c r="D41" s="5"/>
      <c r="E41" s="5"/>
    </row>
    <row r="42" spans="1:15" ht="14.25" customHeight="1" x14ac:dyDescent="0.3">
      <c r="A42" s="8" t="s">
        <v>155</v>
      </c>
      <c r="F42" s="26" t="s">
        <v>87</v>
      </c>
      <c r="G42" s="26"/>
      <c r="H42" s="26"/>
      <c r="I42" s="27" t="s">
        <v>88</v>
      </c>
      <c r="J42" s="27"/>
      <c r="K42" s="27"/>
      <c r="L42" s="27"/>
      <c r="M42" s="27"/>
    </row>
    <row r="43" spans="1:15" s="4" customFormat="1" ht="14.25" customHeight="1" x14ac:dyDescent="0.3">
      <c r="A43" s="7"/>
      <c r="B43" s="7"/>
      <c r="C43" s="7"/>
      <c r="D43" s="7"/>
      <c r="E43" s="7" t="s">
        <v>85</v>
      </c>
      <c r="F43" s="16">
        <v>2023</v>
      </c>
      <c r="G43" s="16">
        <v>2024</v>
      </c>
      <c r="H43" s="17" t="s">
        <v>79</v>
      </c>
      <c r="I43" s="17" t="s">
        <v>86</v>
      </c>
      <c r="J43" s="25">
        <v>2026</v>
      </c>
      <c r="K43" s="25">
        <v>2027</v>
      </c>
      <c r="L43" s="25">
        <v>2028</v>
      </c>
      <c r="M43" s="25">
        <v>2029</v>
      </c>
      <c r="N43" s="7" t="s">
        <v>13</v>
      </c>
      <c r="O43" s="7" t="s">
        <v>55</v>
      </c>
    </row>
    <row r="44" spans="1:15" ht="14.25" customHeight="1" x14ac:dyDescent="0.3">
      <c r="A44" s="24"/>
      <c r="B44" s="24"/>
      <c r="C44" s="24"/>
      <c r="D44" s="24"/>
      <c r="E44" s="24" t="s">
        <v>34</v>
      </c>
      <c r="F44" s="23">
        <f>PL!F16+PL_A!F16</f>
        <v>21567004</v>
      </c>
      <c r="G44" s="23">
        <f>PL!G16+PL_A!G16</f>
        <v>21670978</v>
      </c>
      <c r="H44" s="23">
        <f>PL!H16+PL_A!H16</f>
        <v>10844209</v>
      </c>
      <c r="I44" s="36"/>
      <c r="J44" s="36"/>
      <c r="K44" s="36"/>
      <c r="L44" s="36"/>
      <c r="M44" s="36"/>
      <c r="N44" s="20" t="s">
        <v>17</v>
      </c>
      <c r="O44" s="21"/>
    </row>
    <row r="45" spans="1:15" ht="14.25" customHeight="1" x14ac:dyDescent="0.3">
      <c r="A45" s="24"/>
      <c r="B45" s="24"/>
      <c r="C45" s="24"/>
      <c r="D45" s="24"/>
      <c r="E45" s="24" t="s">
        <v>35</v>
      </c>
      <c r="F45" s="23">
        <f>PL!F17+PL_A!F17</f>
        <v>3138445</v>
      </c>
      <c r="G45" s="23">
        <f>PL!G17+PL_A!G17</f>
        <v>3211345</v>
      </c>
      <c r="H45" s="23">
        <f>PL!H17+PL_A!H17</f>
        <v>1109083</v>
      </c>
      <c r="I45" s="36"/>
      <c r="J45" s="36"/>
      <c r="K45" s="36"/>
      <c r="L45" s="36"/>
      <c r="M45" s="36"/>
      <c r="N45" s="20" t="s">
        <v>17</v>
      </c>
      <c r="O45" s="21"/>
    </row>
    <row r="46" spans="1:15" ht="14.25" customHeight="1" x14ac:dyDescent="0.3">
      <c r="A46" s="24"/>
      <c r="B46" s="24"/>
      <c r="C46" s="24"/>
      <c r="D46" s="24"/>
      <c r="E46" s="24" t="s">
        <v>26</v>
      </c>
      <c r="F46" s="23">
        <f>PL!F18+PL_A!F18</f>
        <v>2213123</v>
      </c>
      <c r="G46" s="23">
        <f>PL!G18+PL_A!G18</f>
        <v>2196649</v>
      </c>
      <c r="H46" s="23">
        <f>PL!H18+PL_A!H18</f>
        <v>1056179</v>
      </c>
      <c r="I46" s="36"/>
      <c r="J46" s="36"/>
      <c r="K46" s="36"/>
      <c r="L46" s="36"/>
      <c r="M46" s="36"/>
      <c r="N46" s="20" t="s">
        <v>17</v>
      </c>
      <c r="O46" s="21"/>
    </row>
    <row r="47" spans="1:15" ht="14.25" customHeight="1" x14ac:dyDescent="0.3">
      <c r="A47" s="24"/>
      <c r="B47" s="24"/>
      <c r="C47" s="24"/>
      <c r="D47" s="24"/>
      <c r="E47" s="24" t="s">
        <v>36</v>
      </c>
      <c r="F47" s="23">
        <f>PL!F19+PL_A!F19</f>
        <v>198497</v>
      </c>
      <c r="G47" s="23">
        <f>PL!G19+PL_A!G19</f>
        <v>237952</v>
      </c>
      <c r="H47" s="23">
        <f>PL!H19+PL_A!H19</f>
        <v>145553</v>
      </c>
      <c r="I47" s="36"/>
      <c r="J47" s="36"/>
      <c r="K47" s="36"/>
      <c r="L47" s="36"/>
      <c r="M47" s="36"/>
      <c r="N47" s="20" t="s">
        <v>17</v>
      </c>
      <c r="O47" s="21"/>
    </row>
    <row r="48" spans="1:15" ht="14.25" customHeight="1" x14ac:dyDescent="0.3">
      <c r="A48" s="69"/>
      <c r="B48" s="69"/>
      <c r="C48" s="69"/>
      <c r="D48" s="69"/>
      <c r="E48" s="69" t="s">
        <v>108</v>
      </c>
      <c r="F48" s="70">
        <f>SUM(F44:F47)</f>
        <v>27117069</v>
      </c>
      <c r="G48" s="70">
        <f>SUM(G44:G47)</f>
        <v>27316924</v>
      </c>
      <c r="H48" s="70">
        <f>SUM(H44:H47)</f>
        <v>13155024</v>
      </c>
      <c r="I48" s="70">
        <f>SUM(I44:I47)</f>
        <v>0</v>
      </c>
      <c r="J48" s="70">
        <f>SUM(J44:J47)</f>
        <v>0</v>
      </c>
      <c r="K48" s="70">
        <f>SUM(K44:K47)</f>
        <v>0</v>
      </c>
      <c r="L48" s="70">
        <f>SUM(L44:L47)</f>
        <v>0</v>
      </c>
      <c r="M48" s="70">
        <f>SUM(M44:M47)</f>
        <v>0</v>
      </c>
    </row>
    <row r="49" spans="1:15" ht="14.25" customHeight="1" x14ac:dyDescent="0.3">
      <c r="A49" s="54"/>
      <c r="B49" s="54"/>
      <c r="C49" s="54"/>
      <c r="D49" s="54"/>
      <c r="E49" s="53" t="s">
        <v>106</v>
      </c>
      <c r="F49" s="55">
        <f>IFERROR(F48/F50,0)</f>
        <v>0.13754725159864986</v>
      </c>
      <c r="G49" s="55">
        <f>IFERROR(G48/G50,0)</f>
        <v>0.13489968782514511</v>
      </c>
      <c r="H49" s="55">
        <f>IFERROR(H48/H50,0)</f>
        <v>0.1213809175926662</v>
      </c>
      <c r="I49" s="55">
        <f>IFERROR(I48/I50,0)</f>
        <v>0</v>
      </c>
      <c r="J49" s="55">
        <f>IFERROR(J48/J50,0)</f>
        <v>0</v>
      </c>
      <c r="K49" s="55">
        <f>IFERROR(K48/K50,0)</f>
        <v>0</v>
      </c>
      <c r="L49" s="55">
        <f>IFERROR(L48/L50,0)</f>
        <v>0</v>
      </c>
      <c r="M49" s="55">
        <f>IFERROR(M48/M50,0)</f>
        <v>0</v>
      </c>
    </row>
    <row r="50" spans="1:15" ht="14.25" customHeight="1" x14ac:dyDescent="0.3">
      <c r="A50" s="66"/>
      <c r="B50" s="66"/>
      <c r="C50" s="66"/>
      <c r="D50" s="66"/>
      <c r="E50" s="67" t="s">
        <v>14</v>
      </c>
      <c r="F50" s="68">
        <f>Revenue!F7</f>
        <v>197147298</v>
      </c>
      <c r="G50" s="68">
        <f>Revenue!G7</f>
        <v>202498052</v>
      </c>
      <c r="H50" s="68">
        <f>Revenue!H7</f>
        <v>108378024</v>
      </c>
      <c r="I50" s="68">
        <f>Revenue!I7</f>
        <v>89085937</v>
      </c>
      <c r="J50" s="68">
        <f>Revenue!J7</f>
        <v>185191845.83560002</v>
      </c>
      <c r="K50" s="68">
        <f>Revenue!K7</f>
        <v>192216172.54814434</v>
      </c>
      <c r="L50" s="68">
        <f>Revenue!L7</f>
        <v>199456955.76803297</v>
      </c>
      <c r="M50" s="68">
        <f>Revenue!M7</f>
        <v>207064244.06102577</v>
      </c>
    </row>
    <row r="51" spans="1:15" ht="14.25" customHeight="1" x14ac:dyDescent="0.3">
      <c r="B51" s="5"/>
      <c r="C51" s="5"/>
      <c r="D51" s="5"/>
      <c r="E51" s="5"/>
    </row>
    <row r="52" spans="1:15" ht="14.25" customHeight="1" x14ac:dyDescent="0.3">
      <c r="A52" s="8" t="s">
        <v>156</v>
      </c>
      <c r="F52" s="26" t="s">
        <v>87</v>
      </c>
      <c r="G52" s="26"/>
      <c r="H52" s="26"/>
      <c r="I52" s="27" t="s">
        <v>88</v>
      </c>
      <c r="J52" s="27"/>
      <c r="K52" s="27"/>
      <c r="L52" s="27"/>
      <c r="M52" s="27"/>
    </row>
    <row r="53" spans="1:15" s="4" customFormat="1" ht="14.25" customHeight="1" x14ac:dyDescent="0.3">
      <c r="A53" s="7"/>
      <c r="B53" s="7"/>
      <c r="C53" s="7"/>
      <c r="D53" s="7" t="s">
        <v>13</v>
      </c>
      <c r="E53" s="7" t="s">
        <v>85</v>
      </c>
      <c r="F53" s="16">
        <v>2023</v>
      </c>
      <c r="G53" s="16">
        <v>2024</v>
      </c>
      <c r="H53" s="17" t="s">
        <v>79</v>
      </c>
      <c r="I53" s="17" t="s">
        <v>86</v>
      </c>
      <c r="J53" s="25">
        <v>2026</v>
      </c>
      <c r="K53" s="25">
        <v>2027</v>
      </c>
      <c r="L53" s="25">
        <v>2028</v>
      </c>
      <c r="M53" s="25">
        <v>2029</v>
      </c>
      <c r="N53" s="7" t="s">
        <v>13</v>
      </c>
      <c r="O53" s="7" t="s">
        <v>55</v>
      </c>
    </row>
    <row r="54" spans="1:15" ht="14.25" customHeight="1" x14ac:dyDescent="0.3">
      <c r="A54" s="59"/>
      <c r="B54" s="59"/>
      <c r="C54" s="71" t="s">
        <v>111</v>
      </c>
      <c r="D54" s="72" t="s">
        <v>116</v>
      </c>
      <c r="E54" s="59" t="s">
        <v>117</v>
      </c>
      <c r="F54" s="35"/>
      <c r="G54" s="35"/>
      <c r="H54" s="35"/>
      <c r="I54" s="73">
        <f>I55*I56/12*(12-6)</f>
        <v>0</v>
      </c>
      <c r="J54" s="73">
        <f>J55*J56</f>
        <v>0</v>
      </c>
      <c r="K54" s="73">
        <f>K55*K56</f>
        <v>0</v>
      </c>
      <c r="L54" s="73">
        <f>L55*L56</f>
        <v>0</v>
      </c>
      <c r="M54" s="73">
        <f>M55*M56</f>
        <v>0</v>
      </c>
    </row>
    <row r="55" spans="1:15" ht="14.25" customHeight="1" x14ac:dyDescent="0.3">
      <c r="A55" s="74"/>
      <c r="B55" s="74"/>
      <c r="C55" s="74"/>
      <c r="D55" s="74"/>
      <c r="E55" s="75" t="s">
        <v>118</v>
      </c>
      <c r="F55" s="76"/>
      <c r="G55" s="76"/>
      <c r="H55" s="76"/>
      <c r="I55" s="76"/>
      <c r="J55" s="76"/>
      <c r="K55" s="76"/>
      <c r="L55" s="76"/>
      <c r="M55" s="76"/>
    </row>
    <row r="56" spans="1:15" ht="14.25" customHeight="1" x14ac:dyDescent="0.3">
      <c r="A56" s="66"/>
      <c r="B56" s="66"/>
      <c r="C56" s="71" t="s">
        <v>112</v>
      </c>
      <c r="D56" s="77" t="s">
        <v>126</v>
      </c>
      <c r="E56" s="67" t="s">
        <v>119</v>
      </c>
      <c r="F56" s="68">
        <f>IFERROR(F54/F55,0)</f>
        <v>0</v>
      </c>
      <c r="G56" s="68">
        <f>IFERROR(G54/G55,0)</f>
        <v>0</v>
      </c>
      <c r="H56" s="68">
        <f>IFERROR(H54/H55/6*12,0)</f>
        <v>0</v>
      </c>
      <c r="I56" s="68">
        <f>IF($D56="Same as the Previous Month", H56, IF($D56 = "Wage Increase Adjustment", $G56*(1+$I57), ""))</f>
        <v>0</v>
      </c>
      <c r="J56" s="68">
        <f>I56*(1+J57)</f>
        <v>0</v>
      </c>
      <c r="K56" s="68">
        <f>J56*(1+K57)</f>
        <v>0</v>
      </c>
      <c r="L56" s="68">
        <f>K56*(1+L57)</f>
        <v>0</v>
      </c>
      <c r="M56" s="68">
        <f>L56*(1+M57)</f>
        <v>0</v>
      </c>
    </row>
    <row r="57" spans="1:15" ht="14.25" customHeight="1" x14ac:dyDescent="0.3">
      <c r="A57" s="66"/>
      <c r="B57" s="66"/>
      <c r="C57" s="66"/>
      <c r="D57" s="66"/>
      <c r="E57" s="67" t="s">
        <v>116</v>
      </c>
      <c r="F57" s="55">
        <v>0</v>
      </c>
      <c r="G57" s="55">
        <f>IFERROR(G56/F56-1,0)</f>
        <v>0</v>
      </c>
      <c r="H57" s="55">
        <f>IFERROR(H56/G56-1,0)</f>
        <v>0</v>
      </c>
      <c r="I57" s="55">
        <f>IF($D54="Wage Growth Rate", Data!D$9, IF($D54="Inflation Rate", Data!D$6, ""))</f>
        <v>3.4849999999999999E-2</v>
      </c>
      <c r="J57" s="55">
        <f>IF($D54="Wage Growth Rate", Data!E$9, IF($D54="Inflation Rate", Data!E$6, ""))</f>
        <v>3.3550000000000003E-2</v>
      </c>
      <c r="K57" s="55">
        <f>IF($D54="Wage Growth Rate", Data!F$9, IF($D54="Inflation Rate", Data!F$6, ""))</f>
        <v>3.2039999999999999E-2</v>
      </c>
      <c r="L57" s="55">
        <f>IF($D54="Wage Growth Rate", Data!G$9, IF($D54="Inflation Rate", Data!G$6, ""))</f>
        <v>3.099E-2</v>
      </c>
      <c r="M57" s="55">
        <f>IF($D54="Wage Growth Rate", Data!H$9, IF($D54="Inflation Rate", Data!H$6, ""))</f>
        <v>3.0269999999999998E-2</v>
      </c>
    </row>
    <row r="58" spans="1:15" ht="14.25" customHeight="1" x14ac:dyDescent="0.3">
      <c r="A58" s="59"/>
      <c r="B58" s="59"/>
      <c r="C58" s="71" t="s">
        <v>113</v>
      </c>
      <c r="D58" s="72" t="s">
        <v>110</v>
      </c>
      <c r="E58" s="59" t="s">
        <v>120</v>
      </c>
      <c r="F58" s="35"/>
      <c r="G58" s="35"/>
      <c r="H58" s="35"/>
      <c r="I58" s="73">
        <f>I59*I60</f>
        <v>0</v>
      </c>
      <c r="J58" s="73">
        <f>J59*J60</f>
        <v>0</v>
      </c>
      <c r="K58" s="73">
        <f>K59*K60</f>
        <v>0</v>
      </c>
      <c r="L58" s="73">
        <f>L59*L60</f>
        <v>0</v>
      </c>
      <c r="M58" s="73">
        <f>M59*M60</f>
        <v>0</v>
      </c>
    </row>
    <row r="59" spans="1:15" ht="14.25" customHeight="1" x14ac:dyDescent="0.3">
      <c r="A59" s="66"/>
      <c r="B59" s="66"/>
      <c r="C59" s="66"/>
      <c r="D59" s="66"/>
      <c r="E59" s="67" t="s">
        <v>14</v>
      </c>
      <c r="F59" s="68">
        <f>Revenue!F7</f>
        <v>197147298</v>
      </c>
      <c r="G59" s="68">
        <f>Revenue!G7</f>
        <v>202498052</v>
      </c>
      <c r="H59" s="68">
        <f>Revenue!H7</f>
        <v>108378024</v>
      </c>
      <c r="I59" s="68">
        <f>Revenue!I7</f>
        <v>89085937</v>
      </c>
      <c r="J59" s="68">
        <f>Revenue!J7</f>
        <v>185191845.83560002</v>
      </c>
      <c r="K59" s="68">
        <f>Revenue!K7</f>
        <v>192216172.54814434</v>
      </c>
      <c r="L59" s="68">
        <f>Revenue!L7</f>
        <v>199456955.76803297</v>
      </c>
      <c r="M59" s="68">
        <f>Revenue!M7</f>
        <v>207064244.06102577</v>
      </c>
    </row>
    <row r="60" spans="1:15" ht="14.25" customHeight="1" x14ac:dyDescent="0.3">
      <c r="A60" s="66"/>
      <c r="B60" s="66"/>
      <c r="C60" s="66"/>
      <c r="D60" s="66"/>
      <c r="E60" s="67" t="s">
        <v>106</v>
      </c>
      <c r="F60" s="55">
        <f>IFERROR(F58/F59,0)</f>
        <v>0</v>
      </c>
      <c r="G60" s="55">
        <f>IFERROR(G58/G59,0)</f>
        <v>0</v>
      </c>
      <c r="H60" s="55">
        <f>IFERROR(H58/H59,0)</f>
        <v>0</v>
      </c>
      <c r="I60" s="55">
        <f>IF($D58="3-Year Average", IFERROR(($F60*12+$G60*12+$H60*6)/(12+12+6),0), IF($D58="2-Year Average", IFERROR(($G60*12+$H60*6)/(12+6),0), IF($D58="Previous Year", IFERROR($G60,0), IF($D58="Current Year", IFERROR($H60,0), ""))))</f>
        <v>0</v>
      </c>
      <c r="J60" s="55">
        <f>I60</f>
        <v>0</v>
      </c>
      <c r="K60" s="55">
        <f>J60</f>
        <v>0</v>
      </c>
      <c r="L60" s="55">
        <f>K60</f>
        <v>0</v>
      </c>
      <c r="M60" s="55">
        <f>L60</f>
        <v>0</v>
      </c>
    </row>
    <row r="61" spans="1:15" ht="14.25" customHeight="1" x14ac:dyDescent="0.3">
      <c r="A61" s="59"/>
      <c r="B61" s="59"/>
      <c r="C61" s="71" t="s">
        <v>114</v>
      </c>
      <c r="D61" s="72" t="s">
        <v>110</v>
      </c>
      <c r="E61" s="59" t="s">
        <v>121</v>
      </c>
      <c r="F61" s="35"/>
      <c r="G61" s="35"/>
      <c r="H61" s="35"/>
      <c r="I61" s="73">
        <f>I62*(IFERROR(I54,0)+IFERROR(I58,0))</f>
        <v>0</v>
      </c>
      <c r="J61" s="73">
        <f>J62*(IFERROR(J54,0)+IFERROR(J58,0))</f>
        <v>0</v>
      </c>
      <c r="K61" s="73">
        <f>K62*(IFERROR(K54,0)+IFERROR(K58,0))</f>
        <v>0</v>
      </c>
      <c r="L61" s="73">
        <f>L62*(IFERROR(L54,0)+IFERROR(L58,0))</f>
        <v>0</v>
      </c>
      <c r="M61" s="73">
        <f>M62*(IFERROR(M54,0)+IFERROR(M58,0))</f>
        <v>0</v>
      </c>
    </row>
    <row r="62" spans="1:15" ht="14.25" customHeight="1" x14ac:dyDescent="0.3">
      <c r="A62" s="66"/>
      <c r="B62" s="66"/>
      <c r="C62" s="66"/>
      <c r="D62" s="66"/>
      <c r="E62" s="67" t="s">
        <v>122</v>
      </c>
      <c r="F62" s="55">
        <f>IFERROR(F61/(IFERROR(F$54,0)+IFERROR(F$58,0)),0)</f>
        <v>0</v>
      </c>
      <c r="G62" s="55">
        <f>IFERROR(G61/(IFERROR(G$54,0)+IFERROR(G$58,0)),0)</f>
        <v>0</v>
      </c>
      <c r="H62" s="55">
        <f>IFERROR(H61/(IFERROR(H$54,0)+IFERROR(H$58,0)),0)</f>
        <v>0</v>
      </c>
      <c r="I62" s="55">
        <f>IF($D61="3-Year Average", IFERROR(($F62*12+$G62*12+$H62*6)/(12+12+6),0), IF($D61="2-Year Average", IFERROR(($G62*12+$H62*6)/(12+6),0), IF($D61="Previous Year", IFERROR($G62,0), IF($D61="Current Year", IFERROR($H62,0), ""))))</f>
        <v>0</v>
      </c>
      <c r="J62" s="55">
        <f>I62</f>
        <v>0</v>
      </c>
      <c r="K62" s="55">
        <f>J62</f>
        <v>0</v>
      </c>
      <c r="L62" s="55">
        <f>K62</f>
        <v>0</v>
      </c>
      <c r="M62" s="55">
        <f>L62</f>
        <v>0</v>
      </c>
    </row>
    <row r="63" spans="1:15" ht="14.25" customHeight="1" x14ac:dyDescent="0.3">
      <c r="A63" s="59"/>
      <c r="B63" s="59"/>
      <c r="C63" s="71" t="s">
        <v>114</v>
      </c>
      <c r="D63" s="72" t="s">
        <v>110</v>
      </c>
      <c r="E63" s="59" t="s">
        <v>123</v>
      </c>
      <c r="F63" s="35"/>
      <c r="G63" s="35"/>
      <c r="H63" s="35"/>
      <c r="I63" s="73">
        <f>(IFERROR(I54,0)+IFERROR(I58,0))*I64</f>
        <v>0</v>
      </c>
      <c r="J63" s="73">
        <f>(IFERROR(J54,0)+IFERROR(J58,0))*J64</f>
        <v>0</v>
      </c>
      <c r="K63" s="73">
        <f>(IFERROR(K54,0)+IFERROR(K58,0))*K64</f>
        <v>0</v>
      </c>
      <c r="L63" s="73">
        <f>(IFERROR(L54,0)+IFERROR(L58,0))*L64</f>
        <v>0</v>
      </c>
      <c r="M63" s="73">
        <f>(IFERROR(M54,0)+IFERROR(M58,0))*M64</f>
        <v>0</v>
      </c>
    </row>
    <row r="64" spans="1:15" ht="14.25" customHeight="1" x14ac:dyDescent="0.3">
      <c r="A64" s="66"/>
      <c r="B64" s="66"/>
      <c r="C64" s="66"/>
      <c r="D64" s="66"/>
      <c r="E64" s="67" t="s">
        <v>122</v>
      </c>
      <c r="F64" s="55">
        <f>IFERROR(F63/(IFERROR(F$54,0)+IFERROR(F$58,0)),0)</f>
        <v>0</v>
      </c>
      <c r="G64" s="55">
        <f>IFERROR(G63/(IFERROR(G$54,0)+IFERROR(G$58,0)),0)</f>
        <v>0</v>
      </c>
      <c r="H64" s="55">
        <f>IFERROR(H63/(IFERROR(H$54,0)+IFERROR(H$58,0)),0)</f>
        <v>0</v>
      </c>
      <c r="I64" s="55">
        <f>IF($D63="3-Year Average", IFERROR(($F64*12+$G64*12+$H64*6)/(12+12+6),0), IF($D63="2-Year Average", IFERROR(($G64*12+$H64*6)/(12+6),0), IF($D63="Previous Year", IFERROR($G64,0), IF($D63="Current Year", IFERROR($H64,0), ""))))</f>
        <v>0</v>
      </c>
      <c r="J64" s="55">
        <f>I64</f>
        <v>0</v>
      </c>
      <c r="K64" s="55">
        <f>J64</f>
        <v>0</v>
      </c>
      <c r="L64" s="55">
        <f>K64</f>
        <v>0</v>
      </c>
      <c r="M64" s="55">
        <f>L64</f>
        <v>0</v>
      </c>
    </row>
    <row r="65" spans="1:15" ht="14.25" customHeight="1" x14ac:dyDescent="0.3">
      <c r="A65" s="59"/>
      <c r="B65" s="59"/>
      <c r="C65" s="71" t="s">
        <v>115</v>
      </c>
      <c r="D65" s="72" t="s">
        <v>110</v>
      </c>
      <c r="E65" s="59" t="s">
        <v>124</v>
      </c>
      <c r="F65" s="35"/>
      <c r="G65" s="35"/>
      <c r="H65" s="35"/>
      <c r="I65" s="73">
        <f>(IFERROR(I54,0)+IFERROR(I58,0)+IFERROR(I63,0))*I66</f>
        <v>0</v>
      </c>
      <c r="J65" s="73">
        <f>(IFERROR(J54,0)+IFERROR(J58,0)+IFERROR(J63,0))*J66</f>
        <v>0</v>
      </c>
      <c r="K65" s="73">
        <f>(IFERROR(K54,0)+IFERROR(K58,0)+IFERROR(K63,0))*K66</f>
        <v>0</v>
      </c>
      <c r="L65" s="73">
        <f>(IFERROR(L54,0)+IFERROR(L58,0)+IFERROR(L63,0))*L66</f>
        <v>0</v>
      </c>
      <c r="M65" s="73">
        <f>(IFERROR(M54,0)+IFERROR(M58,0)+IFERROR(M63,0))*M66</f>
        <v>0</v>
      </c>
    </row>
    <row r="66" spans="1:15" ht="14.25" customHeight="1" x14ac:dyDescent="0.3">
      <c r="A66" s="66"/>
      <c r="B66" s="66"/>
      <c r="C66" s="66"/>
      <c r="D66" s="66"/>
      <c r="E66" s="67" t="s">
        <v>122</v>
      </c>
      <c r="F66" s="55">
        <f>IFERROR(F65/(IFERROR(F$54,0)+IFERROR(F$58,0)+IFERROR(F$63,0)),0)</f>
        <v>0</v>
      </c>
      <c r="G66" s="55">
        <f>IFERROR(G65/(IFERROR(G$54,0)+IFERROR(G$58,0)+IFERROR(G$63,0)),0)</f>
        <v>0</v>
      </c>
      <c r="H66" s="55">
        <f>IFERROR(H65/(IFERROR(H$54,0)+IFERROR(H$58,0)+IFERROR(H$63,0)),0)</f>
        <v>0</v>
      </c>
      <c r="I66" s="55">
        <f>IF($D65="3-Year Average", IFERROR(($F66*12+$G66*12+$H66*6)/(12+12+6),0), IF($D65="2-Year Average", IFERROR(($G66*12+$H66*6)/(12+6),0), IF($D65="Previous Year", IFERROR($G66,0), IF($D65="Current Year", IFERROR($H66,0), ""))))</f>
        <v>0</v>
      </c>
      <c r="J66" s="55">
        <f>I66</f>
        <v>0</v>
      </c>
      <c r="K66" s="55">
        <f>J66</f>
        <v>0</v>
      </c>
      <c r="L66" s="55">
        <f>K66</f>
        <v>0</v>
      </c>
      <c r="M66" s="55">
        <f>L66</f>
        <v>0</v>
      </c>
    </row>
    <row r="67" spans="1:15" ht="14.25" customHeight="1" x14ac:dyDescent="0.3">
      <c r="A67" s="59"/>
      <c r="B67" s="59"/>
      <c r="C67" s="71" t="s">
        <v>114</v>
      </c>
      <c r="D67" s="72" t="s">
        <v>110</v>
      </c>
      <c r="E67" s="59" t="s">
        <v>125</v>
      </c>
      <c r="F67" s="35"/>
      <c r="G67" s="35"/>
      <c r="H67" s="35"/>
      <c r="I67" s="73">
        <f>(IFERROR(I54,0)+IFERROR(I58,0))*I68</f>
        <v>0</v>
      </c>
      <c r="J67" s="73">
        <f>(IFERROR(J54,0)+IFERROR(J58,0))*J68</f>
        <v>0</v>
      </c>
      <c r="K67" s="73">
        <f>(IFERROR(K54,0)+IFERROR(K58,0))*K68</f>
        <v>0</v>
      </c>
      <c r="L67" s="73">
        <f>(IFERROR(L54,0)+IFERROR(L58,0))*L68</f>
        <v>0</v>
      </c>
      <c r="M67" s="73">
        <f>(IFERROR(M54,0)+IFERROR(M58,0))*M68</f>
        <v>0</v>
      </c>
    </row>
    <row r="68" spans="1:15" ht="14.25" customHeight="1" x14ac:dyDescent="0.3">
      <c r="A68" s="66"/>
      <c r="B68" s="66"/>
      <c r="C68" s="66"/>
      <c r="D68" s="66"/>
      <c r="E68" s="67" t="s">
        <v>122</v>
      </c>
      <c r="F68" s="55">
        <f>IFERROR(F67/(IFERROR(F$54,0)+IFERROR(F$58,0)),0)</f>
        <v>0</v>
      </c>
      <c r="G68" s="55">
        <f>IFERROR(G67/(IFERROR(G$54,0)+IFERROR(G$58,0)),0)</f>
        <v>0</v>
      </c>
      <c r="H68" s="55">
        <f>IFERROR(H67/(IFERROR(H$54,0)+IFERROR(H$58,0)),0)</f>
        <v>0</v>
      </c>
      <c r="I68" s="55">
        <f>IF($D67="3-Year Average", IFERROR(($F68*12+$G68*12+$H68*6)/(12+12+6),0), IF($D67="2-Year Average", IFERROR(($G68*12+$H68*6)/(12+6),0), IF($D67="Previous Year", IFERROR($G68,0), IF($D67="Current Year", IFERROR($H68,0),  ""))))</f>
        <v>0</v>
      </c>
      <c r="J68" s="55">
        <f>I68</f>
        <v>0</v>
      </c>
      <c r="K68" s="55">
        <f>J68</f>
        <v>0</v>
      </c>
      <c r="L68" s="55">
        <f>K68</f>
        <v>0</v>
      </c>
      <c r="M68" s="55">
        <f>L68</f>
        <v>0</v>
      </c>
    </row>
    <row r="69" spans="1:15" ht="14.25" customHeight="1" x14ac:dyDescent="0.3">
      <c r="A69" s="69"/>
      <c r="B69" s="69"/>
      <c r="C69" s="69"/>
      <c r="D69" s="69"/>
      <c r="E69" s="69" t="s">
        <v>108</v>
      </c>
      <c r="F69" s="70">
        <f>IFERROR(F54,0)+IFERROR(F58,0)+IFERROR(F61,0)+IFERROR(F63,0)+IFERROR(F65,0)+IFERROR(F67,0)</f>
        <v>0</v>
      </c>
      <c r="G69" s="70">
        <f>IFERROR(G54,0)+IFERROR(G58,0)+IFERROR(G61,0)+IFERROR(G63,0)+IFERROR(G65,0)+IFERROR(G67,0)</f>
        <v>0</v>
      </c>
      <c r="H69" s="70">
        <f>IFERROR(H54,0)+IFERROR(H58,0)+IFERROR(H61,0)+IFERROR(H63,0)+IFERROR(H65,0)+IFERROR(H67,0)</f>
        <v>0</v>
      </c>
      <c r="I69" s="70">
        <f>IFERROR(I54,0)+IFERROR(I58,0)+IFERROR(I61,0)+IFERROR(I63,0)+IFERROR(I65,0)+IFERROR(I67,0)</f>
        <v>0</v>
      </c>
      <c r="J69" s="70">
        <f>IFERROR(J54,0)+IFERROR(J58,0)+IFERROR(J61,0)+IFERROR(J63,0)+IFERROR(J65,0)+IFERROR(J67,0)</f>
        <v>0</v>
      </c>
      <c r="K69" s="70">
        <f>IFERROR(K54,0)+IFERROR(K58,0)+IFERROR(K61,0)+IFERROR(K63,0)+IFERROR(K65,0)+IFERROR(K67,0)</f>
        <v>0</v>
      </c>
      <c r="L69" s="70">
        <f>IFERROR(L54,0)+IFERROR(L58,0)+IFERROR(L61,0)+IFERROR(L63,0)+IFERROR(L65,0)+IFERROR(L67,0)</f>
        <v>0</v>
      </c>
      <c r="M69" s="70">
        <f>IFERROR(M54,0)+IFERROR(M58,0)+IFERROR(M61,0)+IFERROR(M63,0)+IFERROR(M65,0)+IFERROR(M67,0)</f>
        <v>0</v>
      </c>
    </row>
    <row r="70" spans="1:15" ht="14.25" customHeight="1" x14ac:dyDescent="0.3">
      <c r="A70" s="54"/>
      <c r="B70" s="54"/>
      <c r="C70" s="54"/>
      <c r="D70" s="54"/>
      <c r="E70" s="53" t="s">
        <v>106</v>
      </c>
      <c r="F70" s="55">
        <f>IFERROR(F69/F71,0)</f>
        <v>0</v>
      </c>
      <c r="G70" s="55">
        <f>IFERROR(G69/G71,0)</f>
        <v>0</v>
      </c>
      <c r="H70" s="55">
        <f>IFERROR(H69/H71,0)</f>
        <v>0</v>
      </c>
      <c r="I70" s="55">
        <f>IFERROR(I69/I71,0)</f>
        <v>0</v>
      </c>
      <c r="J70" s="55">
        <f>IFERROR(J69/J71,0)</f>
        <v>0</v>
      </c>
      <c r="K70" s="55">
        <f>IFERROR(K69/K71,0)</f>
        <v>0</v>
      </c>
      <c r="L70" s="55">
        <f>IFERROR(L69/L71,0)</f>
        <v>0</v>
      </c>
      <c r="M70" s="55">
        <f>IFERROR(M69/M71,0)</f>
        <v>0</v>
      </c>
    </row>
    <row r="71" spans="1:15" ht="14.25" customHeight="1" x14ac:dyDescent="0.3">
      <c r="A71" s="66"/>
      <c r="B71" s="66"/>
      <c r="C71" s="66"/>
      <c r="D71" s="66"/>
      <c r="E71" s="67" t="s">
        <v>14</v>
      </c>
      <c r="F71" s="68">
        <f>Revenue!F7</f>
        <v>197147298</v>
      </c>
      <c r="G71" s="68">
        <f>Revenue!G7</f>
        <v>202498052</v>
      </c>
      <c r="H71" s="68">
        <f>Revenue!H7</f>
        <v>108378024</v>
      </c>
      <c r="I71" s="68">
        <f>Revenue!I7</f>
        <v>89085937</v>
      </c>
      <c r="J71" s="68">
        <f>Revenue!J7</f>
        <v>185191845.83560002</v>
      </c>
      <c r="K71" s="68">
        <f>Revenue!K7</f>
        <v>192216172.54814434</v>
      </c>
      <c r="L71" s="68">
        <f>Revenue!L7</f>
        <v>199456955.76803297</v>
      </c>
      <c r="M71" s="68">
        <f>Revenue!M7</f>
        <v>207064244.06102577</v>
      </c>
    </row>
    <row r="72" spans="1:15" ht="14.25" customHeight="1" x14ac:dyDescent="0.3">
      <c r="B72" s="5"/>
      <c r="C72" s="5"/>
      <c r="D72" s="5"/>
      <c r="E72" s="5"/>
    </row>
    <row r="73" spans="1:15" ht="14.25" customHeight="1" x14ac:dyDescent="0.3">
      <c r="A73" s="8" t="s">
        <v>157</v>
      </c>
      <c r="F73" s="26" t="s">
        <v>87</v>
      </c>
      <c r="G73" s="26"/>
      <c r="H73" s="26"/>
      <c r="I73" s="27" t="s">
        <v>88</v>
      </c>
      <c r="J73" s="27"/>
      <c r="K73" s="27"/>
      <c r="L73" s="27"/>
      <c r="M73" s="27"/>
    </row>
    <row r="74" spans="1:15" s="4" customFormat="1" ht="14.25" customHeight="1" x14ac:dyDescent="0.3">
      <c r="A74" s="7"/>
      <c r="B74" s="7"/>
      <c r="C74" s="7"/>
      <c r="D74" s="7"/>
      <c r="E74" s="7" t="s">
        <v>85</v>
      </c>
      <c r="F74" s="16">
        <v>2023</v>
      </c>
      <c r="G74" s="16">
        <v>2024</v>
      </c>
      <c r="H74" s="17" t="s">
        <v>79</v>
      </c>
      <c r="I74" s="17" t="s">
        <v>86</v>
      </c>
      <c r="J74" s="25">
        <v>2026</v>
      </c>
      <c r="K74" s="25">
        <v>2027</v>
      </c>
      <c r="L74" s="25">
        <v>2028</v>
      </c>
      <c r="M74" s="25">
        <v>2029</v>
      </c>
      <c r="N74" s="7" t="s">
        <v>13</v>
      </c>
      <c r="O74" s="7" t="s">
        <v>55</v>
      </c>
    </row>
    <row r="75" spans="1:15" ht="14.25" customHeight="1" x14ac:dyDescent="0.3">
      <c r="A75" s="24"/>
      <c r="B75" s="24"/>
      <c r="C75" s="24"/>
      <c r="D75" s="24"/>
      <c r="E75" s="24" t="s">
        <v>37</v>
      </c>
      <c r="F75" s="23">
        <f>PL!F20+PL_A!F20</f>
        <v>10542</v>
      </c>
      <c r="G75" s="23">
        <f>PL!G20+PL_A!G20</f>
        <v>22185</v>
      </c>
      <c r="H75" s="23">
        <f>PL!H20+PL_A!H20</f>
        <v>7782</v>
      </c>
      <c r="I75" s="23">
        <f>SGA!I82</f>
        <v>6396.7466479551249</v>
      </c>
      <c r="J75" s="23">
        <f>SGA!J82</f>
        <v>13297.556931769115</v>
      </c>
      <c r="K75" s="23">
        <f>SGA!K82</f>
        <v>13801.933266191118</v>
      </c>
      <c r="L75" s="23">
        <f>SGA!L82</f>
        <v>14321.85209232854</v>
      </c>
      <c r="M75" s="23">
        <f>SGA!M82</f>
        <v>14868.087531129951</v>
      </c>
      <c r="N75" s="20" t="s">
        <v>18</v>
      </c>
      <c r="O75" s="21"/>
    </row>
    <row r="76" spans="1:15" ht="14.25" customHeight="1" x14ac:dyDescent="0.3">
      <c r="A76" s="69"/>
      <c r="B76" s="69"/>
      <c r="C76" s="69"/>
      <c r="D76" s="69"/>
      <c r="E76" s="69" t="s">
        <v>128</v>
      </c>
      <c r="F76" s="70">
        <f>SUM(F75:F75)</f>
        <v>10542</v>
      </c>
      <c r="G76" s="70">
        <f>SUM(G75:G75)</f>
        <v>22185</v>
      </c>
      <c r="H76" s="70">
        <f>SUM(H75:H75)</f>
        <v>7782</v>
      </c>
      <c r="I76" s="70">
        <f>SUM(I75:I75)</f>
        <v>6396.7466479551249</v>
      </c>
      <c r="J76" s="70">
        <f>SUM(J75:J75)</f>
        <v>13297.556931769115</v>
      </c>
      <c r="K76" s="70">
        <f>SUM(K75:K75)</f>
        <v>13801.933266191118</v>
      </c>
      <c r="L76" s="70">
        <f>SUM(L75:L75)</f>
        <v>14321.85209232854</v>
      </c>
      <c r="M76" s="70">
        <f>SUM(M75:M75)</f>
        <v>14868.087531129951</v>
      </c>
    </row>
    <row r="77" spans="1:15" ht="14.25" customHeight="1" x14ac:dyDescent="0.3">
      <c r="A77" s="54"/>
      <c r="B77" s="54"/>
      <c r="C77" s="54"/>
      <c r="D77" s="54"/>
      <c r="E77" s="53" t="s">
        <v>106</v>
      </c>
      <c r="F77" s="55">
        <f>IFERROR(F76/F78,0)</f>
        <v>5.3472708512596505E-5</v>
      </c>
      <c r="G77" s="55">
        <f>IFERROR(G76/G78,0)</f>
        <v>1.0955660946308757E-4</v>
      </c>
      <c r="H77" s="55">
        <f>IFERROR(H76/H78,0)</f>
        <v>7.1804224812218394E-5</v>
      </c>
      <c r="I77" s="55">
        <f>IFERROR(I76/I78,0)</f>
        <v>7.1804224812218394E-5</v>
      </c>
      <c r="J77" s="55">
        <f>IFERROR(J76/J78,0)</f>
        <v>7.1804224812218394E-5</v>
      </c>
      <c r="K77" s="55">
        <f>IFERROR(K76/K78,0)</f>
        <v>7.1804224812218394E-5</v>
      </c>
      <c r="L77" s="55">
        <f>IFERROR(L76/L78,0)</f>
        <v>7.1804224812218394E-5</v>
      </c>
      <c r="M77" s="55">
        <f>IFERROR(M76/M78,0)</f>
        <v>7.1804224812218394E-5</v>
      </c>
    </row>
    <row r="78" spans="1:15" ht="14.25" customHeight="1" x14ac:dyDescent="0.3">
      <c r="A78" s="66"/>
      <c r="B78" s="66"/>
      <c r="C78" s="66"/>
      <c r="D78" s="66"/>
      <c r="E78" s="67" t="s">
        <v>14</v>
      </c>
      <c r="F78" s="68">
        <f>Revenue!F7</f>
        <v>197147298</v>
      </c>
      <c r="G78" s="68">
        <f>Revenue!G7</f>
        <v>202498052</v>
      </c>
      <c r="H78" s="68">
        <f>Revenue!H7</f>
        <v>108378024</v>
      </c>
      <c r="I78" s="68">
        <f>Revenue!I7</f>
        <v>89085937</v>
      </c>
      <c r="J78" s="68">
        <f>Revenue!J7</f>
        <v>185191845.83560002</v>
      </c>
      <c r="K78" s="68">
        <f>Revenue!K7</f>
        <v>192216172.54814434</v>
      </c>
      <c r="L78" s="68">
        <f>Revenue!L7</f>
        <v>199456955.76803297</v>
      </c>
      <c r="M78" s="68">
        <f>Revenue!M7</f>
        <v>207064244.06102577</v>
      </c>
    </row>
    <row r="79" spans="1:15" ht="14.25" customHeight="1" x14ac:dyDescent="0.3">
      <c r="B79" s="5"/>
      <c r="C79" s="5"/>
      <c r="D79" s="5"/>
      <c r="E79" s="5"/>
    </row>
    <row r="80" spans="1:15" ht="14.25" customHeight="1" x14ac:dyDescent="0.3">
      <c r="A80" s="8" t="s">
        <v>158</v>
      </c>
      <c r="F80" s="26" t="s">
        <v>87</v>
      </c>
      <c r="G80" s="26"/>
      <c r="H80" s="26"/>
      <c r="I80" s="27" t="s">
        <v>88</v>
      </c>
      <c r="J80" s="27"/>
      <c r="K80" s="27"/>
      <c r="L80" s="27"/>
      <c r="M80" s="27"/>
    </row>
    <row r="81" spans="1:15" s="4" customFormat="1" ht="14.25" customHeight="1" x14ac:dyDescent="0.3">
      <c r="A81" s="7"/>
      <c r="B81" s="7"/>
      <c r="C81" s="7"/>
      <c r="D81" s="7" t="s">
        <v>13</v>
      </c>
      <c r="E81" s="7" t="s">
        <v>85</v>
      </c>
      <c r="F81" s="16">
        <v>2023</v>
      </c>
      <c r="G81" s="16">
        <v>2024</v>
      </c>
      <c r="H81" s="17" t="s">
        <v>79</v>
      </c>
      <c r="I81" s="17" t="s">
        <v>86</v>
      </c>
      <c r="J81" s="25">
        <v>2026</v>
      </c>
      <c r="K81" s="25">
        <v>2027</v>
      </c>
      <c r="L81" s="25">
        <v>2028</v>
      </c>
      <c r="M81" s="25">
        <v>2029</v>
      </c>
      <c r="N81" s="7" t="s">
        <v>13</v>
      </c>
      <c r="O81" s="7" t="s">
        <v>55</v>
      </c>
    </row>
    <row r="82" spans="1:15" ht="14.25" customHeight="1" x14ac:dyDescent="0.3">
      <c r="A82" s="39"/>
      <c r="B82" s="39"/>
      <c r="C82" s="41" t="s">
        <v>113</v>
      </c>
      <c r="D82" s="40" t="s">
        <v>110</v>
      </c>
      <c r="E82" s="39" t="s">
        <v>37</v>
      </c>
      <c r="F82" s="38">
        <f>PL!F20+PL_A!F20</f>
        <v>10542</v>
      </c>
      <c r="G82" s="38">
        <f>PL!G20+PL_A!G20</f>
        <v>22185</v>
      </c>
      <c r="H82" s="38">
        <f>PL!H20+PL_A!H20</f>
        <v>7782</v>
      </c>
      <c r="I82" s="38">
        <f>I83*I84</f>
        <v>6396.7466479551249</v>
      </c>
      <c r="J82" s="38">
        <f>J83*J84</f>
        <v>13297.556931769115</v>
      </c>
      <c r="K82" s="38">
        <f>K83*K84</f>
        <v>13801.933266191118</v>
      </c>
      <c r="L82" s="38">
        <f>L83*L84</f>
        <v>14321.85209232854</v>
      </c>
      <c r="M82" s="38">
        <f>M83*M84</f>
        <v>14868.087531129951</v>
      </c>
      <c r="N82" s="20" t="s">
        <v>18</v>
      </c>
      <c r="O82" s="21"/>
    </row>
    <row r="83" spans="1:15" ht="14.25" customHeight="1" x14ac:dyDescent="0.3">
      <c r="A83" s="54"/>
      <c r="B83" s="54"/>
      <c r="C83" s="54"/>
      <c r="D83" s="54"/>
      <c r="E83" s="53" t="s">
        <v>106</v>
      </c>
      <c r="F83" s="55">
        <f>IFERROR(F82/F84,0)</f>
        <v>5.3472708512596505E-5</v>
      </c>
      <c r="G83" s="55">
        <f>IFERROR(G82/G84,0)</f>
        <v>1.0955660946308757E-4</v>
      </c>
      <c r="H83" s="55">
        <f>IFERROR(H82/H84,0)</f>
        <v>7.1804224812218394E-5</v>
      </c>
      <c r="I83" s="55">
        <f>IF($D82="3-Year Average", IFERROR(($F83*12+$G83*12+$H83*6)/(12+12+6),0), IF($D82="2-Year Average", IFERROR(($G83*12+$H83*6)/(12+6),0), IF($D82="Previous Year", IFERROR($G83,0), IF($D82="Current Year", IFERROR($H83,0), ""))))</f>
        <v>7.1804224812218394E-5</v>
      </c>
      <c r="J83" s="55">
        <f>I83</f>
        <v>7.1804224812218394E-5</v>
      </c>
      <c r="K83" s="55">
        <f>J83</f>
        <v>7.1804224812218394E-5</v>
      </c>
      <c r="L83" s="55">
        <f>K83</f>
        <v>7.1804224812218394E-5</v>
      </c>
      <c r="M83" s="55">
        <f>L83</f>
        <v>7.1804224812218394E-5</v>
      </c>
    </row>
    <row r="84" spans="1:15" ht="14.25" customHeight="1" x14ac:dyDescent="0.3">
      <c r="A84" s="66"/>
      <c r="B84" s="66"/>
      <c r="C84" s="66"/>
      <c r="D84" s="66"/>
      <c r="E84" s="67" t="s">
        <v>14</v>
      </c>
      <c r="F84" s="68">
        <f>Revenue!F7</f>
        <v>197147298</v>
      </c>
      <c r="G84" s="68">
        <f>Revenue!G7</f>
        <v>202498052</v>
      </c>
      <c r="H84" s="68">
        <f>Revenue!H7</f>
        <v>108378024</v>
      </c>
      <c r="I84" s="68">
        <f>Revenue!I7</f>
        <v>89085937</v>
      </c>
      <c r="J84" s="68">
        <f>Revenue!J7</f>
        <v>185191845.83560002</v>
      </c>
      <c r="K84" s="68">
        <f>Revenue!K7</f>
        <v>192216172.54814434</v>
      </c>
      <c r="L84" s="68">
        <f>Revenue!L7</f>
        <v>199456955.76803297</v>
      </c>
      <c r="M84" s="68">
        <f>Revenue!M7</f>
        <v>207064244.06102577</v>
      </c>
    </row>
    <row r="85" spans="1:15" ht="14.25" customHeight="1" x14ac:dyDescent="0.3">
      <c r="B85" s="5"/>
      <c r="C85" s="5"/>
      <c r="D85" s="5"/>
      <c r="E85" s="5"/>
    </row>
    <row r="86" spans="1:15" ht="14.25" customHeight="1" x14ac:dyDescent="0.3">
      <c r="A86" s="8" t="s">
        <v>159</v>
      </c>
      <c r="F86" s="26" t="s">
        <v>87</v>
      </c>
      <c r="G86" s="26"/>
      <c r="H86" s="26"/>
      <c r="I86" s="27" t="s">
        <v>88</v>
      </c>
      <c r="J86" s="27"/>
      <c r="K86" s="27"/>
      <c r="L86" s="27"/>
      <c r="M86" s="27"/>
    </row>
    <row r="87" spans="1:15" s="4" customFormat="1" ht="14.25" customHeight="1" x14ac:dyDescent="0.3">
      <c r="A87" s="7"/>
      <c r="B87" s="7"/>
      <c r="C87" s="7" t="s">
        <v>131</v>
      </c>
      <c r="D87" s="7" t="s">
        <v>13</v>
      </c>
      <c r="E87" s="7" t="s">
        <v>85</v>
      </c>
      <c r="F87" s="16">
        <v>2023</v>
      </c>
      <c r="G87" s="16">
        <v>2024</v>
      </c>
      <c r="H87" s="17" t="s">
        <v>79</v>
      </c>
      <c r="I87" s="17" t="s">
        <v>86</v>
      </c>
      <c r="J87" s="25">
        <v>2026</v>
      </c>
      <c r="K87" s="25">
        <v>2027</v>
      </c>
      <c r="L87" s="25">
        <v>2028</v>
      </c>
      <c r="M87" s="25">
        <v>2029</v>
      </c>
      <c r="N87" s="7" t="s">
        <v>13</v>
      </c>
      <c r="O87" s="7" t="s">
        <v>55</v>
      </c>
    </row>
    <row r="88" spans="1:15" ht="14.25" customHeight="1" x14ac:dyDescent="0.3">
      <c r="A88" s="24"/>
      <c r="B88" s="42" t="s">
        <v>134</v>
      </c>
      <c r="C88" s="28" t="s">
        <v>135</v>
      </c>
      <c r="D88" s="28" t="s">
        <v>97</v>
      </c>
      <c r="E88" s="24" t="s">
        <v>38</v>
      </c>
      <c r="F88" s="23">
        <f>PL!F21+PL_A!F21</f>
        <v>61990</v>
      </c>
      <c r="G88" s="23">
        <f>PL!G21+PL_A!G21</f>
        <v>66652</v>
      </c>
      <c r="H88" s="23">
        <f>PL!H21+PL_A!H21</f>
        <v>39114</v>
      </c>
      <c r="I88" s="23">
        <f>IF($C88="Apportionment", $H88/6*(12-6), (IF($D88="Inflation Rate", Data!D$6, IF($D88="GDP Growth Rate", Data!D$8, ""))+1)*G88-$H88)</f>
        <v>39114</v>
      </c>
      <c r="J88" s="23">
        <f>(IF($D88="Inflation Rate", Data!E$6, IF($D88="GDP Growth Rate", Data!E$8, ""))+1)*(H88+I88)</f>
        <v>79851.231</v>
      </c>
      <c r="K88" s="23">
        <f>(IF($D88="Inflation Rate", Data!F$6, IF($D88="GDP Growth Rate", Data!F$8, ""))+1)*J88</f>
        <v>81444.263058449986</v>
      </c>
      <c r="L88" s="23">
        <f>(IF($D88="Inflation Rate", Data!G$6, IF($D88="GDP Growth Rate", Data!G$8, ""))+1)*K88</f>
        <v>83063.375008051968</v>
      </c>
      <c r="M88" s="23">
        <f>(IF($D88="Inflation Rate", Data!H$6, IF($D88="GDP Growth Rate", Data!H$8, ""))+1)*L88</f>
        <v>84717.997438212362</v>
      </c>
      <c r="N88" s="20" t="s">
        <v>19</v>
      </c>
      <c r="O88" s="21"/>
    </row>
    <row r="89" spans="1:15" ht="14.25" customHeight="1" x14ac:dyDescent="0.3">
      <c r="A89" s="24"/>
      <c r="B89" s="24"/>
      <c r="C89" s="28" t="s">
        <v>135</v>
      </c>
      <c r="D89" s="28" t="s">
        <v>97</v>
      </c>
      <c r="E89" s="24" t="s">
        <v>39</v>
      </c>
      <c r="F89" s="23">
        <f>PL!F22+PL_A!F22</f>
        <v>23373</v>
      </c>
      <c r="G89" s="23">
        <f>PL!G22+PL_A!G22</f>
        <v>24840</v>
      </c>
      <c r="H89" s="23">
        <f>PL!H22+PL_A!H22</f>
        <v>11962</v>
      </c>
      <c r="I89" s="23">
        <f>IF($C89="Apportionment", $H89/6*(12-6), (IF($D89="Inflation Rate", Data!D$6, IF($D89="GDP Growth Rate", Data!D$8, ""))+1)*G89-$H89)</f>
        <v>11962</v>
      </c>
      <c r="J89" s="23">
        <f>(IF($D89="Inflation Rate", Data!E$6, IF($D89="GDP Growth Rate", Data!E$8, ""))+1)*(H89+I89)</f>
        <v>24420.423000000003</v>
      </c>
      <c r="K89" s="23">
        <f>(IF($D89="Inflation Rate", Data!F$6, IF($D89="GDP Growth Rate", Data!F$8, ""))+1)*J89</f>
        <v>24907.610438849999</v>
      </c>
      <c r="L89" s="23">
        <f>(IF($D89="Inflation Rate", Data!G$6, IF($D89="GDP Growth Rate", Data!G$8, ""))+1)*K89</f>
        <v>25402.773734374336</v>
      </c>
      <c r="M89" s="23">
        <f>(IF($D89="Inflation Rate", Data!H$6, IF($D89="GDP Growth Rate", Data!H$8, ""))+1)*L89</f>
        <v>25908.79698716307</v>
      </c>
      <c r="N89" s="20" t="s">
        <v>19</v>
      </c>
      <c r="O89" s="21"/>
    </row>
    <row r="90" spans="1:15" ht="14.25" customHeight="1" x14ac:dyDescent="0.3">
      <c r="A90" s="24"/>
      <c r="B90" s="24"/>
      <c r="C90" s="28" t="s">
        <v>135</v>
      </c>
      <c r="D90" s="28" t="s">
        <v>97</v>
      </c>
      <c r="E90" s="24" t="s">
        <v>40</v>
      </c>
      <c r="F90" s="23">
        <f>PL!F23+PL_A!F23</f>
        <v>7076</v>
      </c>
      <c r="G90" s="23">
        <f>PL!G23+PL_A!G23</f>
        <v>3323</v>
      </c>
      <c r="H90" s="23">
        <f>PL!H23+PL_A!H23</f>
        <v>954</v>
      </c>
      <c r="I90" s="23">
        <f>IF($C90="Apportionment", $H90/6*(12-6), (IF($D90="Inflation Rate", Data!D$6, IF($D90="GDP Growth Rate", Data!D$8, ""))+1)*G90-$H90)</f>
        <v>954</v>
      </c>
      <c r="J90" s="23">
        <f>(IF($D90="Inflation Rate", Data!E$6, IF($D90="GDP Growth Rate", Data!E$8, ""))+1)*(H90+I90)</f>
        <v>1947.5910000000001</v>
      </c>
      <c r="K90" s="23">
        <f>(IF($D90="Inflation Rate", Data!F$6, IF($D90="GDP Growth Rate", Data!F$8, ""))+1)*J90</f>
        <v>1986.44544045</v>
      </c>
      <c r="L90" s="23">
        <f>(IF($D90="Inflation Rate", Data!G$6, IF($D90="GDP Growth Rate", Data!G$8, ""))+1)*K90</f>
        <v>2025.9359758061457</v>
      </c>
      <c r="M90" s="23">
        <f>(IF($D90="Inflation Rate", Data!H$6, IF($D90="GDP Growth Rate", Data!H$8, ""))+1)*L90</f>
        <v>2066.2926204442042</v>
      </c>
      <c r="N90" s="20" t="s">
        <v>19</v>
      </c>
      <c r="O90" s="21"/>
    </row>
    <row r="91" spans="1:15" ht="14.25" customHeight="1" x14ac:dyDescent="0.3">
      <c r="A91" s="24"/>
      <c r="B91" s="24"/>
      <c r="C91" s="28" t="s">
        <v>135</v>
      </c>
      <c r="D91" s="28" t="s">
        <v>97</v>
      </c>
      <c r="E91" s="24" t="s">
        <v>41</v>
      </c>
      <c r="F91" s="23">
        <f>PL!F24+PL_A!F24</f>
        <v>10171028</v>
      </c>
      <c r="G91" s="23">
        <f>PL!G24+PL_A!G24</f>
        <v>10160672</v>
      </c>
      <c r="H91" s="23">
        <f>PL!H24+PL_A!H24</f>
        <v>5086491</v>
      </c>
      <c r="I91" s="23">
        <f>IF($C91="Apportionment", $H91/6*(12-6), (IF($D91="Inflation Rate", Data!D$6, IF($D91="GDP Growth Rate", Data!D$8, ""))+1)*G91-$H91)</f>
        <v>5086491</v>
      </c>
      <c r="J91" s="23">
        <f>(IF($D91="Inflation Rate", Data!E$6, IF($D91="GDP Growth Rate", Data!E$8, ""))+1)*(H91+I91)</f>
        <v>10384071.376500001</v>
      </c>
      <c r="K91" s="23">
        <f>(IF($D91="Inflation Rate", Data!F$6, IF($D91="GDP Growth Rate", Data!F$8, ""))+1)*J91</f>
        <v>10591233.600461176</v>
      </c>
      <c r="L91" s="23">
        <f>(IF($D91="Inflation Rate", Data!G$6, IF($D91="GDP Growth Rate", Data!G$8, ""))+1)*K91</f>
        <v>10801787.324438343</v>
      </c>
      <c r="M91" s="23">
        <f>(IF($D91="Inflation Rate", Data!H$6, IF($D91="GDP Growth Rate", Data!H$8, ""))+1)*L91</f>
        <v>11016958.927941155</v>
      </c>
      <c r="N91" s="20" t="s">
        <v>19</v>
      </c>
      <c r="O91" s="21"/>
    </row>
    <row r="92" spans="1:15" ht="14.25" customHeight="1" x14ac:dyDescent="0.3">
      <c r="A92" s="24"/>
      <c r="B92" s="24"/>
      <c r="C92" s="28" t="s">
        <v>135</v>
      </c>
      <c r="D92" s="28" t="s">
        <v>97</v>
      </c>
      <c r="E92" s="24" t="s">
        <v>29</v>
      </c>
      <c r="F92" s="23">
        <f>PL!F26+PL_A!F26</f>
        <v>1993980</v>
      </c>
      <c r="G92" s="23">
        <f>PL!G26+PL_A!G26</f>
        <v>2000140</v>
      </c>
      <c r="H92" s="23">
        <f>PL!H26+PL_A!H26</f>
        <v>1019680</v>
      </c>
      <c r="I92" s="23">
        <f>IF($C92="Apportionment", $H92/6*(12-6), (IF($D92="Inflation Rate", Data!D$6, IF($D92="GDP Growth Rate", Data!D$8, ""))+1)*G92-$H92)</f>
        <v>1019680</v>
      </c>
      <c r="J92" s="23">
        <f>(IF($D92="Inflation Rate", Data!E$6, IF($D92="GDP Growth Rate", Data!E$8, ""))+1)*(H92+I92)</f>
        <v>2081676.7200000002</v>
      </c>
      <c r="K92" s="23">
        <f>(IF($D92="Inflation Rate", Data!F$6, IF($D92="GDP Growth Rate", Data!F$8, ""))+1)*J92</f>
        <v>2123206.170564</v>
      </c>
      <c r="L92" s="23">
        <f>(IF($D92="Inflation Rate", Data!G$6, IF($D92="GDP Growth Rate", Data!G$8, ""))+1)*K92</f>
        <v>2165415.5092348121</v>
      </c>
      <c r="M92" s="23">
        <f>(IF($D92="Inflation Rate", Data!H$6, IF($D92="GDP Growth Rate", Data!H$8, ""))+1)*L92</f>
        <v>2208550.5861787694</v>
      </c>
      <c r="N92" s="20" t="s">
        <v>19</v>
      </c>
      <c r="O92" s="21"/>
    </row>
    <row r="93" spans="1:15" ht="14.25" customHeight="1" x14ac:dyDescent="0.3">
      <c r="A93" s="24"/>
      <c r="B93" s="24"/>
      <c r="C93" s="28" t="s">
        <v>135</v>
      </c>
      <c r="D93" s="28" t="s">
        <v>97</v>
      </c>
      <c r="E93" s="24" t="s">
        <v>31</v>
      </c>
      <c r="F93" s="23">
        <f>PL!F27+PL_A!F27</f>
        <v>404461</v>
      </c>
      <c r="G93" s="23">
        <f>PL!G27+PL_A!G27</f>
        <v>404461</v>
      </c>
      <c r="H93" s="23">
        <f>PL!H27+PL_A!H27</f>
        <v>202461</v>
      </c>
      <c r="I93" s="23">
        <f>IF($C93="Apportionment", $H93/6*(12-6), (IF($D93="Inflation Rate", Data!D$6, IF($D93="GDP Growth Rate", Data!D$8, ""))+1)*G93-$H93)</f>
        <v>202461</v>
      </c>
      <c r="J93" s="23">
        <f>(IF($D93="Inflation Rate", Data!E$6, IF($D93="GDP Growth Rate", Data!E$8, ""))+1)*(H93+I93)</f>
        <v>413324.13150000002</v>
      </c>
      <c r="K93" s="23">
        <f>(IF($D93="Inflation Rate", Data!F$6, IF($D93="GDP Growth Rate", Data!F$8, ""))+1)*J93</f>
        <v>421569.947923425</v>
      </c>
      <c r="L93" s="23">
        <f>(IF($D93="Inflation Rate", Data!G$6, IF($D93="GDP Growth Rate", Data!G$8, ""))+1)*K93</f>
        <v>429950.75848814263</v>
      </c>
      <c r="M93" s="23">
        <f>(IF($D93="Inflation Rate", Data!H$6, IF($D93="GDP Growth Rate", Data!H$8, ""))+1)*L93</f>
        <v>438515.37759722641</v>
      </c>
      <c r="N93" s="20" t="s">
        <v>19</v>
      </c>
      <c r="O93" s="21"/>
    </row>
    <row r="94" spans="1:15" ht="14.25" customHeight="1" x14ac:dyDescent="0.3">
      <c r="A94" s="24"/>
      <c r="B94" s="24"/>
      <c r="C94" s="28" t="s">
        <v>135</v>
      </c>
      <c r="D94" s="28" t="s">
        <v>97</v>
      </c>
      <c r="E94" s="24" t="s">
        <v>42</v>
      </c>
      <c r="F94" s="23">
        <f>PL!F28+PL_A!F28</f>
        <v>247888</v>
      </c>
      <c r="G94" s="23">
        <f>PL!G28+PL_A!G28</f>
        <v>253437</v>
      </c>
      <c r="H94" s="23">
        <f>PL!H28+PL_A!H28</f>
        <v>134700</v>
      </c>
      <c r="I94" s="23">
        <f>IF($C94="Apportionment", $H94/6*(12-6), (IF($D94="Inflation Rate", Data!D$6, IF($D94="GDP Growth Rate", Data!D$8, ""))+1)*G94-$H94)</f>
        <v>134700</v>
      </c>
      <c r="J94" s="23">
        <f>(IF($D94="Inflation Rate", Data!E$6, IF($D94="GDP Growth Rate", Data!E$8, ""))+1)*(H94+I94)</f>
        <v>274990.05</v>
      </c>
      <c r="K94" s="23">
        <f>(IF($D94="Inflation Rate", Data!F$6, IF($D94="GDP Growth Rate", Data!F$8, ""))+1)*J94</f>
        <v>280476.10149749997</v>
      </c>
      <c r="L94" s="23">
        <f>(IF($D94="Inflation Rate", Data!G$6, IF($D94="GDP Growth Rate", Data!G$8, ""))+1)*K94</f>
        <v>286051.96639527025</v>
      </c>
      <c r="M94" s="23">
        <f>(IF($D94="Inflation Rate", Data!H$6, IF($D94="GDP Growth Rate", Data!H$8, ""))+1)*L94</f>
        <v>291750.12156586401</v>
      </c>
      <c r="N94" s="20" t="s">
        <v>19</v>
      </c>
      <c r="O94" s="21"/>
    </row>
    <row r="95" spans="1:15" ht="14.25" customHeight="1" x14ac:dyDescent="0.3">
      <c r="A95" s="24"/>
      <c r="B95" s="24"/>
      <c r="C95" s="28" t="s">
        <v>135</v>
      </c>
      <c r="D95" s="28" t="s">
        <v>97</v>
      </c>
      <c r="E95" s="24" t="s">
        <v>22</v>
      </c>
      <c r="F95" s="23">
        <f>PL!F29+PL_A!F29</f>
        <v>829</v>
      </c>
      <c r="G95" s="23">
        <f>PL!G29+PL_A!G29</f>
        <v>132</v>
      </c>
      <c r="H95" s="23">
        <f>PL!H29+PL_A!H29</f>
        <v>900</v>
      </c>
      <c r="I95" s="23">
        <f>IF($C95="Apportionment", $H95/6*(12-6), (IF($D95="Inflation Rate", Data!D$6, IF($D95="GDP Growth Rate", Data!D$8, ""))+1)*G95-$H95)</f>
        <v>900</v>
      </c>
      <c r="J95" s="23">
        <f>(IF($D95="Inflation Rate", Data!E$6, IF($D95="GDP Growth Rate", Data!E$8, ""))+1)*(H95+I95)</f>
        <v>1837.3500000000001</v>
      </c>
      <c r="K95" s="23">
        <f>(IF($D95="Inflation Rate", Data!F$6, IF($D95="GDP Growth Rate", Data!F$8, ""))+1)*J95</f>
        <v>1874.0051324999999</v>
      </c>
      <c r="L95" s="23">
        <f>(IF($D95="Inflation Rate", Data!G$6, IF($D95="GDP Growth Rate", Data!G$8, ""))+1)*K95</f>
        <v>1911.2603545340999</v>
      </c>
      <c r="M95" s="23">
        <f>(IF($D95="Inflation Rate", Data!H$6, IF($D95="GDP Growth Rate", Data!H$8, ""))+1)*L95</f>
        <v>1949.3326607964191</v>
      </c>
      <c r="N95" s="20" t="s">
        <v>19</v>
      </c>
      <c r="O95" s="21"/>
    </row>
    <row r="96" spans="1:15" ht="14.25" customHeight="1" x14ac:dyDescent="0.3">
      <c r="A96" s="24"/>
      <c r="B96" s="24"/>
      <c r="C96" s="28" t="s">
        <v>135</v>
      </c>
      <c r="D96" s="28" t="s">
        <v>97</v>
      </c>
      <c r="E96" s="24" t="s">
        <v>43</v>
      </c>
      <c r="F96" s="23">
        <f>PL!F30+PL_A!F30</f>
        <v>7540</v>
      </c>
      <c r="G96" s="23">
        <f>PL!G30+PL_A!G30</f>
        <v>16740</v>
      </c>
      <c r="H96" s="23">
        <f>PL!H30+PL_A!H30</f>
        <v>16510</v>
      </c>
      <c r="I96" s="23">
        <f>IF($C96="Apportionment", $H96/6*(12-6), (IF($D96="Inflation Rate", Data!D$6, IF($D96="GDP Growth Rate", Data!D$8, ""))+1)*G96-$H96)</f>
        <v>16510</v>
      </c>
      <c r="J96" s="23">
        <f>(IF($D96="Inflation Rate", Data!E$6, IF($D96="GDP Growth Rate", Data!E$8, ""))+1)*(H96+I96)</f>
        <v>33705.165000000001</v>
      </c>
      <c r="K96" s="23">
        <f>(IF($D96="Inflation Rate", Data!F$6, IF($D96="GDP Growth Rate", Data!F$8, ""))+1)*J96</f>
        <v>34377.583041749996</v>
      </c>
      <c r="L96" s="23">
        <f>(IF($D96="Inflation Rate", Data!G$6, IF($D96="GDP Growth Rate", Data!G$8, ""))+1)*K96</f>
        <v>35061.009392619984</v>
      </c>
      <c r="M96" s="23">
        <f>(IF($D96="Inflation Rate", Data!H$6, IF($D96="GDP Growth Rate", Data!H$8, ""))+1)*L96</f>
        <v>35759.42469972097</v>
      </c>
      <c r="N96" s="20" t="s">
        <v>19</v>
      </c>
      <c r="O96" s="21"/>
    </row>
    <row r="97" spans="1:15" ht="14.25" customHeight="1" x14ac:dyDescent="0.3">
      <c r="A97" s="24"/>
      <c r="B97" s="24"/>
      <c r="C97" s="28" t="s">
        <v>135</v>
      </c>
      <c r="D97" s="28" t="s">
        <v>97</v>
      </c>
      <c r="E97" s="24" t="s">
        <v>44</v>
      </c>
      <c r="F97" s="23">
        <f>PL!F31+PL_A!F31</f>
        <v>439</v>
      </c>
      <c r="G97" s="23">
        <f>PL!G31+PL_A!G31</f>
        <v>2700</v>
      </c>
      <c r="H97" s="23">
        <f>PL!H31+PL_A!H31</f>
        <v>0</v>
      </c>
      <c r="I97" s="23">
        <f>IF($C97="Apportionment", $H97/6*(12-6), (IF($D97="Inflation Rate", Data!D$6, IF($D97="GDP Growth Rate", Data!D$8, ""))+1)*G97-$H97)</f>
        <v>0</v>
      </c>
      <c r="J97" s="23">
        <f>(IF($D97="Inflation Rate", Data!E$6, IF($D97="GDP Growth Rate", Data!E$8, ""))+1)*(H97+I97)</f>
        <v>0</v>
      </c>
      <c r="K97" s="23">
        <f>(IF($D97="Inflation Rate", Data!F$6, IF($D97="GDP Growth Rate", Data!F$8, ""))+1)*J97</f>
        <v>0</v>
      </c>
      <c r="L97" s="23">
        <f>(IF($D97="Inflation Rate", Data!G$6, IF($D97="GDP Growth Rate", Data!G$8, ""))+1)*K97</f>
        <v>0</v>
      </c>
      <c r="M97" s="23">
        <f>(IF($D97="Inflation Rate", Data!H$6, IF($D97="GDP Growth Rate", Data!H$8, ""))+1)*L97</f>
        <v>0</v>
      </c>
      <c r="N97" s="20" t="s">
        <v>19</v>
      </c>
      <c r="O97" s="21"/>
    </row>
    <row r="98" spans="1:15" ht="14.25" customHeight="1" x14ac:dyDescent="0.3">
      <c r="A98" s="24"/>
      <c r="B98" s="24"/>
      <c r="C98" s="28" t="s">
        <v>135</v>
      </c>
      <c r="D98" s="28" t="s">
        <v>97</v>
      </c>
      <c r="E98" s="24" t="s">
        <v>45</v>
      </c>
      <c r="F98" s="23">
        <f>PL!F32+PL_A!F32</f>
        <v>156622</v>
      </c>
      <c r="G98" s="23">
        <f>PL!G32+PL_A!G32</f>
        <v>150596</v>
      </c>
      <c r="H98" s="23">
        <f>PL!H32+PL_A!H32</f>
        <v>241225</v>
      </c>
      <c r="I98" s="23">
        <f>IF($C98="Apportionment", $H98/6*(12-6), (IF($D98="Inflation Rate", Data!D$6, IF($D98="GDP Growth Rate", Data!D$8, ""))+1)*G98-$H98)</f>
        <v>241225</v>
      </c>
      <c r="J98" s="23">
        <f>(IF($D98="Inflation Rate", Data!E$6, IF($D98="GDP Growth Rate", Data!E$8, ""))+1)*(H98+I98)</f>
        <v>492460.83750000002</v>
      </c>
      <c r="K98" s="23">
        <f>(IF($D98="Inflation Rate", Data!F$6, IF($D98="GDP Growth Rate", Data!F$8, ""))+1)*J98</f>
        <v>502285.43120812497</v>
      </c>
      <c r="L98" s="23">
        <f>(IF($D98="Inflation Rate", Data!G$6, IF($D98="GDP Growth Rate", Data!G$8, ""))+1)*K98</f>
        <v>512270.86558054242</v>
      </c>
      <c r="M98" s="23">
        <f>(IF($D98="Inflation Rate", Data!H$6, IF($D98="GDP Growth Rate", Data!H$8, ""))+1)*L98</f>
        <v>522475.3012229068</v>
      </c>
      <c r="N98" s="20" t="s">
        <v>19</v>
      </c>
      <c r="O98" s="21"/>
    </row>
    <row r="99" spans="1:15" ht="14.25" customHeight="1" x14ac:dyDescent="0.3">
      <c r="A99" s="24"/>
      <c r="B99" s="24"/>
      <c r="C99" s="28" t="s">
        <v>135</v>
      </c>
      <c r="D99" s="28" t="s">
        <v>97</v>
      </c>
      <c r="E99" s="24" t="s">
        <v>46</v>
      </c>
      <c r="F99" s="23">
        <f>PL!F33+PL_A!F33</f>
        <v>3699844</v>
      </c>
      <c r="G99" s="23">
        <f>PL!G33+PL_A!G33</f>
        <v>4060563</v>
      </c>
      <c r="H99" s="23">
        <f>PL!H33+PL_A!H33</f>
        <v>1832194</v>
      </c>
      <c r="I99" s="23">
        <f>IF($C99="Apportionment", $H99/6*(12-6), (IF($D99="Inflation Rate", Data!D$6, IF($D99="GDP Growth Rate", Data!D$8, ""))+1)*G99-$H99)</f>
        <v>1832194</v>
      </c>
      <c r="J99" s="23">
        <f>(IF($D99="Inflation Rate", Data!E$6, IF($D99="GDP Growth Rate", Data!E$8, ""))+1)*(H99+I99)</f>
        <v>3740424.051</v>
      </c>
      <c r="K99" s="23">
        <f>(IF($D99="Inflation Rate", Data!F$6, IF($D99="GDP Growth Rate", Data!F$8, ""))+1)*J99</f>
        <v>3815045.5108174495</v>
      </c>
      <c r="L99" s="23">
        <f>(IF($D99="Inflation Rate", Data!G$6, IF($D99="GDP Growth Rate", Data!G$8, ""))+1)*K99</f>
        <v>3890888.6155725</v>
      </c>
      <c r="M99" s="23">
        <f>(IF($D99="Inflation Rate", Data!H$6, IF($D99="GDP Growth Rate", Data!H$8, ""))+1)*L99</f>
        <v>3968395.116794704</v>
      </c>
      <c r="N99" s="20" t="s">
        <v>19</v>
      </c>
      <c r="O99" s="21"/>
    </row>
    <row r="100" spans="1:15" ht="14.25" customHeight="1" x14ac:dyDescent="0.3">
      <c r="A100" s="24"/>
      <c r="B100" s="24"/>
      <c r="C100" s="28" t="s">
        <v>135</v>
      </c>
      <c r="D100" s="28" t="s">
        <v>97</v>
      </c>
      <c r="E100" s="24" t="s">
        <v>47</v>
      </c>
      <c r="F100" s="23">
        <f>PL!F34+PL_A!F34</f>
        <v>107213</v>
      </c>
      <c r="G100" s="23">
        <f>PL!G34+PL_A!G34</f>
        <v>112837</v>
      </c>
      <c r="H100" s="23">
        <f>PL!H34+PL_A!H34</f>
        <v>28950</v>
      </c>
      <c r="I100" s="23">
        <f>IF($C100="Apportionment", $H100/6*(12-6), (IF($D100="Inflation Rate", Data!D$6, IF($D100="GDP Growth Rate", Data!D$8, ""))+1)*G100-$H100)</f>
        <v>28950</v>
      </c>
      <c r="J100" s="23">
        <f>(IF($D100="Inflation Rate", Data!E$6, IF($D100="GDP Growth Rate", Data!E$8, ""))+1)*(H100+I100)</f>
        <v>59101.425000000003</v>
      </c>
      <c r="K100" s="23">
        <f>(IF($D100="Inflation Rate", Data!F$6, IF($D100="GDP Growth Rate", Data!F$8, ""))+1)*J100</f>
        <v>60280.498428749997</v>
      </c>
      <c r="L100" s="23">
        <f>(IF($D100="Inflation Rate", Data!G$6, IF($D100="GDP Growth Rate", Data!G$8, ""))+1)*K100</f>
        <v>61478.874737513543</v>
      </c>
      <c r="M100" s="23">
        <f>(IF($D100="Inflation Rate", Data!H$6, IF($D100="GDP Growth Rate", Data!H$8, ""))+1)*L100</f>
        <v>62703.533922284805</v>
      </c>
      <c r="N100" s="20" t="s">
        <v>19</v>
      </c>
      <c r="O100" s="21"/>
    </row>
    <row r="101" spans="1:15" ht="14.25" customHeight="1" x14ac:dyDescent="0.3">
      <c r="A101" s="69"/>
      <c r="B101" s="69"/>
      <c r="C101" s="69"/>
      <c r="D101" s="69"/>
      <c r="E101" s="69" t="s">
        <v>132</v>
      </c>
      <c r="F101" s="70">
        <f>SUM(F88:F100)</f>
        <v>16882283</v>
      </c>
      <c r="G101" s="70">
        <f>SUM(G88:G100)</f>
        <v>17257093</v>
      </c>
      <c r="H101" s="70">
        <f>SUM(H88:H100)</f>
        <v>8615141</v>
      </c>
      <c r="I101" s="70">
        <f>SUM(I88:I100)</f>
        <v>8615141</v>
      </c>
      <c r="J101" s="70">
        <f>SUM(J88:J100)</f>
        <v>17587810.351500001</v>
      </c>
      <c r="K101" s="70">
        <f>SUM(K88:K100)</f>
        <v>17938687.168012425</v>
      </c>
      <c r="L101" s="70">
        <f>SUM(L88:L100)</f>
        <v>18295308.268912509</v>
      </c>
      <c r="M101" s="70">
        <f>SUM(M88:M100)</f>
        <v>18659750.80962925</v>
      </c>
    </row>
    <row r="102" spans="1:15" ht="14.25" customHeight="1" x14ac:dyDescent="0.3">
      <c r="A102" s="54"/>
      <c r="B102" s="54"/>
      <c r="C102" s="63" t="s">
        <v>133</v>
      </c>
      <c r="D102" s="78" t="s">
        <v>97</v>
      </c>
      <c r="E102" s="53" t="str">
        <f>(IF($D102="Inflation Rate", "Inflation Rate", IF($D102="GDP Growth Rate", "GDP Growth Rate", "")))</f>
        <v>Inflation Rate</v>
      </c>
      <c r="F102" s="55"/>
      <c r="G102" s="55"/>
      <c r="H102" s="55"/>
      <c r="I102" s="55">
        <f>(IF($D102="Inflation Rate", Data!D$6, IF($D102="GDP Growth Rate", Data!D$8, "")))</f>
        <v>2.198E-2</v>
      </c>
      <c r="J102" s="55">
        <f>(IF($D102="Inflation Rate", Data!E$6, IF($D102="GDP Growth Rate", Data!E$8, "")))</f>
        <v>2.0750000000000001E-2</v>
      </c>
      <c r="K102" s="55">
        <f>(IF($D102="Inflation Rate", Data!F$6, IF($D102="GDP Growth Rate", Data!F$8, "")))</f>
        <v>1.9949999999999999E-2</v>
      </c>
      <c r="L102" s="55">
        <f>(IF($D102="Inflation Rate", Data!G$6, IF($D102="GDP Growth Rate", Data!G$8, "")))</f>
        <v>1.9879999999999998E-2</v>
      </c>
      <c r="M102" s="55">
        <f>(IF($D102="Inflation Rate", Data!H$6, IF($D102="GDP Growth Rate", Data!H$8, "")))</f>
        <v>1.992E-2</v>
      </c>
    </row>
    <row r="103" spans="1:15" ht="14.25" customHeight="1" x14ac:dyDescent="0.3">
      <c r="A103" s="54"/>
      <c r="B103" s="54"/>
      <c r="C103" s="54"/>
      <c r="D103" s="54"/>
      <c r="E103" s="53" t="s">
        <v>106</v>
      </c>
      <c r="F103" s="55">
        <f>IFERROR(F101/F104,0)</f>
        <v>8.5632839867782515E-2</v>
      </c>
      <c r="G103" s="55">
        <f>IFERROR(G101/G104,0)</f>
        <v>8.5221032150966075E-2</v>
      </c>
      <c r="H103" s="55">
        <f>IFERROR(H101/H104,0)</f>
        <v>7.9491585858771516E-2</v>
      </c>
      <c r="I103" s="55">
        <f>IFERROR(I101/I104,0)</f>
        <v>9.670595932554428E-2</v>
      </c>
      <c r="J103" s="55">
        <f>IFERROR(J101/J104,0)</f>
        <v>9.4970760036125951E-2</v>
      </c>
      <c r="K103" s="55">
        <f>IFERROR(K101/K104,0)</f>
        <v>9.3325587177214897E-2</v>
      </c>
      <c r="L103" s="55">
        <f>IFERROR(L101/L104,0)</f>
        <v>9.172559662541839E-2</v>
      </c>
      <c r="M103" s="55">
        <f>IFERROR(M101/M104,0)</f>
        <v>9.0115755591920865E-2</v>
      </c>
    </row>
    <row r="104" spans="1:15" ht="14.25" customHeight="1" x14ac:dyDescent="0.3">
      <c r="A104" s="66"/>
      <c r="B104" s="66"/>
      <c r="C104" s="66"/>
      <c r="D104" s="66"/>
      <c r="E104" s="67" t="s">
        <v>14</v>
      </c>
      <c r="F104" s="68">
        <f>Revenue!F7</f>
        <v>197147298</v>
      </c>
      <c r="G104" s="68">
        <f>Revenue!G7</f>
        <v>202498052</v>
      </c>
      <c r="H104" s="68">
        <f>Revenue!H7</f>
        <v>108378024</v>
      </c>
      <c r="I104" s="68">
        <f>Revenue!I7</f>
        <v>89085937</v>
      </c>
      <c r="J104" s="68">
        <f>Revenue!J7</f>
        <v>185191845.83560002</v>
      </c>
      <c r="K104" s="68">
        <f>Revenue!K7</f>
        <v>192216172.54814434</v>
      </c>
      <c r="L104" s="68">
        <f>Revenue!L7</f>
        <v>199456955.76803297</v>
      </c>
      <c r="M104" s="68">
        <f>Revenue!M7</f>
        <v>207064244.06102577</v>
      </c>
    </row>
    <row r="105" spans="1:15" ht="14.25" customHeight="1" x14ac:dyDescent="0.3">
      <c r="B105" s="5"/>
      <c r="C105" s="5"/>
      <c r="D105" s="5"/>
      <c r="E105" s="5"/>
    </row>
    <row r="106" spans="1:15" ht="14.25" customHeight="1" x14ac:dyDescent="0.3">
      <c r="A106" s="8" t="s">
        <v>160</v>
      </c>
      <c r="F106" s="26" t="s">
        <v>87</v>
      </c>
      <c r="G106" s="26"/>
      <c r="H106" s="26"/>
      <c r="I106" s="27" t="s">
        <v>88</v>
      </c>
      <c r="J106" s="27"/>
      <c r="K106" s="27"/>
      <c r="L106" s="27"/>
      <c r="M106" s="27"/>
    </row>
    <row r="107" spans="1:15" s="4" customFormat="1" ht="14.25" customHeight="1" x14ac:dyDescent="0.3">
      <c r="A107" s="7"/>
      <c r="B107" s="7"/>
      <c r="C107" s="7"/>
      <c r="D107" s="7"/>
      <c r="E107" s="7" t="s">
        <v>85</v>
      </c>
      <c r="F107" s="16">
        <v>2023</v>
      </c>
      <c r="G107" s="16">
        <v>2024</v>
      </c>
      <c r="H107" s="17" t="s">
        <v>79</v>
      </c>
      <c r="I107" s="17" t="s">
        <v>86</v>
      </c>
      <c r="J107" s="25">
        <v>2026</v>
      </c>
      <c r="K107" s="25">
        <v>2027</v>
      </c>
      <c r="L107" s="25">
        <v>2028</v>
      </c>
      <c r="M107" s="25">
        <v>2029</v>
      </c>
      <c r="N107" s="7" t="s">
        <v>13</v>
      </c>
      <c r="O107" s="7" t="s">
        <v>55</v>
      </c>
    </row>
    <row r="108" spans="1:15" ht="14.25" customHeight="1" x14ac:dyDescent="0.3">
      <c r="A108" s="24"/>
      <c r="B108" s="24"/>
      <c r="C108" s="24"/>
      <c r="D108" s="24"/>
      <c r="E108" s="24" t="s">
        <v>28</v>
      </c>
      <c r="F108" s="23">
        <f>PL!F25+PL_A!F25</f>
        <v>34091</v>
      </c>
      <c r="G108" s="23">
        <f>PL!G25+PL_A!G25</f>
        <v>32781</v>
      </c>
      <c r="H108" s="23">
        <f>PL!H25+PL_A!H25</f>
        <v>13299</v>
      </c>
      <c r="I108" s="23">
        <f>SGA!I130</f>
        <v>3350.1526380000005</v>
      </c>
      <c r="J108" s="23">
        <f>SGA!J130</f>
        <v>8399.7675315238503</v>
      </c>
      <c r="K108" s="23">
        <f>SGA!K130</f>
        <v>10955.964076425476</v>
      </c>
      <c r="L108" s="23">
        <f>SGA!L130</f>
        <v>12930.075230029732</v>
      </c>
      <c r="M108" s="23">
        <f>SGA!M130</f>
        <v>15366.216327117407</v>
      </c>
      <c r="N108" s="20" t="s">
        <v>20</v>
      </c>
      <c r="O108" s="21"/>
    </row>
    <row r="109" spans="1:15" ht="14.25" customHeight="1" x14ac:dyDescent="0.3">
      <c r="A109" s="69"/>
      <c r="B109" s="69"/>
      <c r="C109" s="69"/>
      <c r="D109" s="69"/>
      <c r="E109" s="69" t="s">
        <v>137</v>
      </c>
      <c r="F109" s="70">
        <f>SUM(F108:F108)</f>
        <v>34091</v>
      </c>
      <c r="G109" s="70">
        <f>SUM(G108:G108)</f>
        <v>32781</v>
      </c>
      <c r="H109" s="70">
        <f>SUM(H108:H108)</f>
        <v>13299</v>
      </c>
      <c r="I109" s="70">
        <f>SUM(I108:I108)</f>
        <v>3350.1526380000005</v>
      </c>
      <c r="J109" s="70">
        <f>SUM(J108:J108)</f>
        <v>8399.7675315238503</v>
      </c>
      <c r="K109" s="70">
        <f>SUM(K108:K108)</f>
        <v>10955.964076425476</v>
      </c>
      <c r="L109" s="70">
        <f>SUM(L108:L108)</f>
        <v>12930.075230029732</v>
      </c>
      <c r="M109" s="70">
        <f>SUM(M108:M108)</f>
        <v>15366.216327117407</v>
      </c>
    </row>
    <row r="110" spans="1:15" ht="14.25" customHeight="1" x14ac:dyDescent="0.3">
      <c r="A110" s="54"/>
      <c r="B110" s="54"/>
      <c r="C110" s="54"/>
      <c r="D110" s="54"/>
      <c r="E110" s="53" t="s">
        <v>106</v>
      </c>
      <c r="F110" s="55">
        <f>IFERROR(F109/F111,0)</f>
        <v>1.7292146707483661E-4</v>
      </c>
      <c r="G110" s="55">
        <f>IFERROR(G109/G111,0)</f>
        <v>1.618830387563432E-4</v>
      </c>
      <c r="H110" s="55">
        <f>IFERROR(H109/H111,0)</f>
        <v>1.2270937879435779E-4</v>
      </c>
      <c r="I110" s="55">
        <f>IFERROR(I109/I111,0)</f>
        <v>3.7605852851949019E-5</v>
      </c>
      <c r="J110" s="55">
        <f>IFERROR(J109/J111,0)</f>
        <v>4.5357113287701438E-5</v>
      </c>
      <c r="K110" s="55">
        <f>IFERROR(K109/K111,0)</f>
        <v>5.6998138768377247E-5</v>
      </c>
      <c r="L110" s="55">
        <f>IFERROR(L109/L111,0)</f>
        <v>6.482639414725309E-5</v>
      </c>
      <c r="M110" s="55">
        <f>IFERROR(M109/M111,0)</f>
        <v>7.4209897497265099E-5</v>
      </c>
    </row>
    <row r="111" spans="1:15" ht="14.25" customHeight="1" x14ac:dyDescent="0.3">
      <c r="A111" s="66"/>
      <c r="B111" s="66"/>
      <c r="C111" s="66"/>
      <c r="D111" s="66"/>
      <c r="E111" s="67" t="s">
        <v>14</v>
      </c>
      <c r="F111" s="68">
        <f>Revenue!F7</f>
        <v>197147298</v>
      </c>
      <c r="G111" s="68">
        <f>Revenue!G7</f>
        <v>202498052</v>
      </c>
      <c r="H111" s="68">
        <f>Revenue!H7</f>
        <v>108378024</v>
      </c>
      <c r="I111" s="68">
        <f>Revenue!I7</f>
        <v>89085937</v>
      </c>
      <c r="J111" s="68">
        <f>Revenue!J7</f>
        <v>185191845.83560002</v>
      </c>
      <c r="K111" s="68">
        <f>Revenue!K7</f>
        <v>192216172.54814434</v>
      </c>
      <c r="L111" s="68">
        <f>Revenue!L7</f>
        <v>199456955.76803297</v>
      </c>
      <c r="M111" s="68">
        <f>Revenue!M7</f>
        <v>207064244.06102577</v>
      </c>
    </row>
    <row r="112" spans="1:15" ht="14.25" customHeight="1" x14ac:dyDescent="0.3">
      <c r="B112" s="5"/>
      <c r="C112" s="5"/>
      <c r="D112" s="5"/>
      <c r="E112" s="5"/>
    </row>
    <row r="113" spans="1:15" ht="14.25" customHeight="1" x14ac:dyDescent="0.3">
      <c r="A113" s="8" t="s">
        <v>161</v>
      </c>
    </row>
    <row r="114" spans="1:15" ht="14.25" customHeight="1" x14ac:dyDescent="0.3">
      <c r="A114" s="7" t="s">
        <v>149</v>
      </c>
      <c r="B114" s="43">
        <v>7</v>
      </c>
      <c r="C114" s="5" t="s">
        <v>150</v>
      </c>
    </row>
    <row r="115" spans="1:15" ht="14.25" customHeight="1" x14ac:dyDescent="0.3">
      <c r="A115" s="7" t="s">
        <v>151</v>
      </c>
      <c r="B115" s="43">
        <v>5</v>
      </c>
      <c r="C115" s="7" t="s">
        <v>152</v>
      </c>
      <c r="D115" s="44">
        <v>1</v>
      </c>
      <c r="F115" s="26" t="s">
        <v>87</v>
      </c>
      <c r="G115" s="26"/>
      <c r="H115" s="26"/>
      <c r="I115" s="27" t="s">
        <v>88</v>
      </c>
      <c r="J115" s="27"/>
      <c r="K115" s="27"/>
      <c r="L115" s="27"/>
      <c r="M115" s="27"/>
    </row>
    <row r="116" spans="1:15" s="4" customFormat="1" ht="14.25" customHeight="1" x14ac:dyDescent="0.3">
      <c r="A116" s="7"/>
      <c r="B116" s="7"/>
      <c r="C116" s="7"/>
      <c r="D116" s="7"/>
      <c r="E116" s="7" t="s">
        <v>85</v>
      </c>
      <c r="F116" s="16">
        <v>2023</v>
      </c>
      <c r="G116" s="16">
        <v>2024</v>
      </c>
      <c r="H116" s="17" t="s">
        <v>79</v>
      </c>
      <c r="I116" s="17" t="s">
        <v>86</v>
      </c>
      <c r="J116" s="25">
        <v>2026</v>
      </c>
      <c r="K116" s="25">
        <v>2027</v>
      </c>
      <c r="L116" s="25">
        <v>2028</v>
      </c>
      <c r="M116" s="25">
        <v>2029</v>
      </c>
      <c r="N116" s="7" t="s">
        <v>13</v>
      </c>
      <c r="O116" s="7" t="s">
        <v>55</v>
      </c>
    </row>
    <row r="117" spans="1:15" ht="14.25" customHeight="1" x14ac:dyDescent="0.3">
      <c r="A117" s="39"/>
      <c r="B117" s="39"/>
      <c r="C117" s="39"/>
      <c r="D117" s="39"/>
      <c r="E117" s="39" t="s">
        <v>139</v>
      </c>
      <c r="F117" s="23">
        <f>PL!F25+PL_A!F25</f>
        <v>34091</v>
      </c>
      <c r="G117" s="23">
        <f>PL!G25+PL_A!G25</f>
        <v>32781</v>
      </c>
      <c r="H117" s="23">
        <f>PL!H25+PL_A!H25</f>
        <v>13299</v>
      </c>
      <c r="I117" s="36"/>
      <c r="J117" s="36"/>
      <c r="K117" s="36"/>
      <c r="L117" s="36"/>
      <c r="M117" s="36"/>
      <c r="N117" s="20" t="s">
        <v>20</v>
      </c>
      <c r="O117" s="21"/>
    </row>
    <row r="118" spans="1:15" ht="14.25" customHeight="1" x14ac:dyDescent="0.3">
      <c r="A118" s="79"/>
      <c r="B118" s="79"/>
      <c r="C118" s="79"/>
      <c r="D118" s="79"/>
      <c r="E118" s="79" t="s">
        <v>140</v>
      </c>
      <c r="F118" s="80"/>
      <c r="G118" s="80"/>
      <c r="H118" s="81"/>
      <c r="I118" s="80">
        <f>H118+I121</f>
        <v>33501.526380000003</v>
      </c>
      <c r="J118" s="80">
        <f>I118+J121</f>
        <v>50496.148935238503</v>
      </c>
      <c r="K118" s="80">
        <f>J118+K121</f>
        <v>59063.491829016253</v>
      </c>
      <c r="L118" s="80">
        <f>K118+L121</f>
        <v>70237.260471281072</v>
      </c>
      <c r="M118" s="80">
        <f>L118+M121</f>
        <v>83424.902799892996</v>
      </c>
    </row>
    <row r="119" spans="1:15" ht="14.25" customHeight="1" x14ac:dyDescent="0.3">
      <c r="A119" s="79"/>
      <c r="B119" s="79"/>
      <c r="C119" s="79"/>
      <c r="D119" s="79"/>
      <c r="E119" s="79" t="s">
        <v>141</v>
      </c>
      <c r="F119" s="80"/>
      <c r="G119" s="80"/>
      <c r="H119" s="81"/>
      <c r="I119" s="80">
        <f>H119-I130</f>
        <v>-3350.1526380000005</v>
      </c>
      <c r="J119" s="80">
        <f>I119-J130</f>
        <v>-11749.920169523852</v>
      </c>
      <c r="K119" s="80">
        <f>J119-K130</f>
        <v>-22705.884245949328</v>
      </c>
      <c r="L119" s="80">
        <f>K119-L130</f>
        <v>-35635.959475979063</v>
      </c>
      <c r="M119" s="80">
        <f>L119-M130</f>
        <v>-51002.17580309647</v>
      </c>
    </row>
    <row r="120" spans="1:15" ht="14.25" customHeight="1" x14ac:dyDescent="0.3">
      <c r="A120" s="82"/>
      <c r="B120" s="82"/>
      <c r="C120" s="82"/>
      <c r="D120" s="82"/>
      <c r="E120" s="82" t="s">
        <v>97</v>
      </c>
      <c r="F120" s="83"/>
      <c r="G120" s="83"/>
      <c r="H120" s="83"/>
      <c r="I120" s="83">
        <f>Data!D$6</f>
        <v>2.198E-2</v>
      </c>
      <c r="J120" s="83">
        <f>Data!E$6</f>
        <v>2.0750000000000001E-2</v>
      </c>
      <c r="K120" s="83">
        <f>Data!F$6</f>
        <v>1.9949999999999999E-2</v>
      </c>
      <c r="L120" s="83">
        <f>Data!G$6</f>
        <v>1.9879999999999998E-2</v>
      </c>
      <c r="M120" s="83">
        <f>Data!H$6</f>
        <v>1.992E-2</v>
      </c>
    </row>
    <row r="121" spans="1:15" ht="14.25" customHeight="1" x14ac:dyDescent="0.3">
      <c r="A121" s="84" t="s">
        <v>143</v>
      </c>
      <c r="B121" s="79"/>
      <c r="C121" s="79"/>
      <c r="D121" s="79"/>
      <c r="E121" s="79" t="s">
        <v>142</v>
      </c>
      <c r="F121" s="80"/>
      <c r="G121" s="80"/>
      <c r="H121" s="81"/>
      <c r="I121" s="80">
        <f>IF(I122+I123-H121&gt;0, I122+I123-H121, 0)</f>
        <v>33501.526380000003</v>
      </c>
      <c r="J121" s="80">
        <f>J122+J123</f>
        <v>16994.6225552385</v>
      </c>
      <c r="K121" s="80">
        <f>K122+K123</f>
        <v>8567.3428937777499</v>
      </c>
      <c r="L121" s="80">
        <f>L122+L123</f>
        <v>11173.768642264813</v>
      </c>
      <c r="M121" s="80">
        <f>M122+M123</f>
        <v>13187.642328611922</v>
      </c>
    </row>
    <row r="122" spans="1:15" ht="14.25" customHeight="1" x14ac:dyDescent="0.3">
      <c r="A122" s="84" t="s">
        <v>144</v>
      </c>
      <c r="B122" s="84"/>
      <c r="C122" s="84"/>
      <c r="D122" s="84"/>
      <c r="E122" s="85" t="s">
        <v>138</v>
      </c>
      <c r="F122" s="86"/>
      <c r="G122" s="86"/>
      <c r="H122" s="86"/>
      <c r="I122" s="86">
        <f>G130*(1+I120)*$D115</f>
        <v>33501.526380000003</v>
      </c>
      <c r="J122" s="86">
        <f>(H130+I130)*(1+J120)*$D115</f>
        <v>16994.6225552385</v>
      </c>
      <c r="K122" s="86">
        <f>J130*(1+K120)*$D115</f>
        <v>8567.3428937777499</v>
      </c>
      <c r="L122" s="86">
        <f>K130*(1+L120)*$D115</f>
        <v>11173.768642264813</v>
      </c>
      <c r="M122" s="86">
        <f>L130*(1+M120)*$D115</f>
        <v>13187.642328611922</v>
      </c>
    </row>
    <row r="123" spans="1:15" ht="14.25" customHeight="1" x14ac:dyDescent="0.3">
      <c r="A123" s="84" t="s">
        <v>145</v>
      </c>
      <c r="B123" s="84"/>
      <c r="C123" s="84"/>
      <c r="D123" s="84"/>
      <c r="E123" s="85" t="s">
        <v>146</v>
      </c>
      <c r="F123" s="86"/>
      <c r="G123" s="86"/>
      <c r="H123" s="86"/>
      <c r="I123" s="87"/>
      <c r="J123" s="87"/>
      <c r="K123" s="87"/>
      <c r="L123" s="87"/>
      <c r="M123" s="87"/>
    </row>
    <row r="124" spans="1:15" ht="14.25" customHeight="1" x14ac:dyDescent="0.3">
      <c r="A124" s="79"/>
      <c r="B124" s="79"/>
      <c r="C124" s="79"/>
      <c r="D124" s="79"/>
      <c r="E124" s="79" t="s">
        <v>147</v>
      </c>
      <c r="F124" s="80"/>
      <c r="G124" s="80"/>
      <c r="H124" s="80"/>
      <c r="I124" s="80">
        <f>SUM(I125:I129)</f>
        <v>3350.1526380000005</v>
      </c>
      <c r="J124" s="80">
        <f>SUM(J125:J129)</f>
        <v>8399.7675315238503</v>
      </c>
      <c r="K124" s="80">
        <f>SUM(K125:K129)</f>
        <v>10955.964076425476</v>
      </c>
      <c r="L124" s="80">
        <f>SUM(L125:L129)</f>
        <v>12930.075230029732</v>
      </c>
      <c r="M124" s="80">
        <f>SUM(M125:M129)</f>
        <v>15366.216327117407</v>
      </c>
    </row>
    <row r="125" spans="1:15" ht="14.25" customHeight="1" x14ac:dyDescent="0.3">
      <c r="A125" s="88"/>
      <c r="B125" s="88"/>
      <c r="C125" s="88"/>
      <c r="D125" s="88"/>
      <c r="E125" s="88" t="str">
        <f>"Capex " &amp; $I$116</f>
        <v>Capex 07/2025 - 12/2025</v>
      </c>
      <c r="F125" s="80"/>
      <c r="G125" s="80"/>
      <c r="H125" s="80"/>
      <c r="I125" s="80">
        <f>I121/$B115/12*MIN(12-$B114+1, 12-6)</f>
        <v>3350.1526380000005</v>
      </c>
      <c r="J125" s="80">
        <f>IF(SUM($I125:I125)+$I121/$B115 &gt; $I121, $I121 - SUM($I125:I125), $I121/$B115)</f>
        <v>6700.305276000001</v>
      </c>
      <c r="K125" s="80">
        <f>IF(SUM($I125:J125)+$I121/$B115 &gt; $I121, $I121 - SUM($I125:J125), $I121/$B115)</f>
        <v>6700.305276000001</v>
      </c>
      <c r="L125" s="80">
        <f>IF(SUM($I125:K125)+$I121/$B115 &gt; $I121, $I121 - SUM($I125:K125), $I121/$B115)</f>
        <v>6700.305276000001</v>
      </c>
      <c r="M125" s="80">
        <f>IF(SUM($I125:L125)+$I121/$B115 &gt; $I121, $I121 - SUM($I125:L125), $I121/$B115)</f>
        <v>6700.305276000001</v>
      </c>
    </row>
    <row r="126" spans="1:15" ht="14.25" customHeight="1" x14ac:dyDescent="0.3">
      <c r="A126" s="88"/>
      <c r="B126" s="88"/>
      <c r="C126" s="88"/>
      <c r="D126" s="88"/>
      <c r="E126" s="88" t="str">
        <f>"Capex FY " &amp; $J$116</f>
        <v>Capex FY 2026</v>
      </c>
      <c r="F126" s="80"/>
      <c r="G126" s="80"/>
      <c r="H126" s="80"/>
      <c r="I126" s="80"/>
      <c r="J126" s="80">
        <f>J121/$B115/12*(12-$B114+1)</f>
        <v>1699.46225552385</v>
      </c>
      <c r="K126" s="80">
        <f>IF(SUM($J126:J126)+$J121/$B115 &gt; $J121, $J121 - SUM($J126:J126), $J121/$B115)</f>
        <v>3398.9245110477</v>
      </c>
      <c r="L126" s="80">
        <f>IF(SUM($J126:K126)+$J121/$B115 &gt; $J121, $J121 - SUM($J126:K126), $J121/$B115)</f>
        <v>3398.9245110477</v>
      </c>
      <c r="M126" s="80">
        <f>IF(SUM($J126:L126)+$J121/$B115 &gt; $J121, $J121 - SUM($J126:L126), $J121/$B115)</f>
        <v>3398.9245110477</v>
      </c>
    </row>
    <row r="127" spans="1:15" ht="14.25" customHeight="1" x14ac:dyDescent="0.3">
      <c r="A127" s="88"/>
      <c r="B127" s="88"/>
      <c r="C127" s="88"/>
      <c r="D127" s="88"/>
      <c r="E127" s="88" t="str">
        <f>"Capex FY " &amp; $K$116</f>
        <v>Capex FY 2027</v>
      </c>
      <c r="F127" s="80"/>
      <c r="G127" s="80"/>
      <c r="H127" s="80"/>
      <c r="I127" s="80"/>
      <c r="J127" s="80"/>
      <c r="K127" s="80">
        <f>K121/$B115/12*(12-$B114+1)</f>
        <v>856.73428937777499</v>
      </c>
      <c r="L127" s="80">
        <f>IF(SUM($K127:K127)+$K121/$B115 &gt; $K121, $K121 - SUM($K127:K127), $K121/$B115)</f>
        <v>1713.46857875555</v>
      </c>
      <c r="M127" s="80">
        <f>IF(SUM($K127:L127)+$K121/$B115 &gt; $K121, $K121 - SUM($K127:L127), $K121/$B115)</f>
        <v>1713.46857875555</v>
      </c>
    </row>
    <row r="128" spans="1:15" ht="14.25" customHeight="1" x14ac:dyDescent="0.3">
      <c r="A128" s="88"/>
      <c r="B128" s="88"/>
      <c r="C128" s="88"/>
      <c r="D128" s="88"/>
      <c r="E128" s="88" t="str">
        <f>"Capex FY " &amp; $L$116</f>
        <v>Capex FY 2028</v>
      </c>
      <c r="F128" s="80"/>
      <c r="G128" s="80"/>
      <c r="H128" s="80"/>
      <c r="I128" s="80"/>
      <c r="J128" s="80"/>
      <c r="K128" s="80"/>
      <c r="L128" s="80">
        <f>L121/$B115/12*(12-$B114+1)</f>
        <v>1117.3768642264813</v>
      </c>
      <c r="M128" s="80">
        <f>IF(SUM($L128:L128)+$L121/$B115 &gt; $L121, $L121 - SUM($L128:L128), $L121/$B115)</f>
        <v>2234.7537284529626</v>
      </c>
    </row>
    <row r="129" spans="1:13" ht="14.25" customHeight="1" x14ac:dyDescent="0.3">
      <c r="A129" s="88"/>
      <c r="B129" s="88"/>
      <c r="C129" s="88"/>
      <c r="D129" s="88"/>
      <c r="E129" s="88" t="str">
        <f>"Capex FY " &amp; $M$116</f>
        <v>Capex FY 2029</v>
      </c>
      <c r="F129" s="80"/>
      <c r="G129" s="80"/>
      <c r="H129" s="80"/>
      <c r="I129" s="80"/>
      <c r="J129" s="80"/>
      <c r="K129" s="80"/>
      <c r="L129" s="80"/>
      <c r="M129" s="80">
        <f>M121/$B115/12*(12-$B114+1)</f>
        <v>1318.7642328611923</v>
      </c>
    </row>
    <row r="130" spans="1:13" ht="14.25" customHeight="1" x14ac:dyDescent="0.3">
      <c r="A130" s="89" t="s">
        <v>148</v>
      </c>
      <c r="B130" s="89"/>
      <c r="C130" s="89"/>
      <c r="D130" s="89"/>
      <c r="E130" s="89" t="s">
        <v>137</v>
      </c>
      <c r="F130" s="90">
        <f>F117</f>
        <v>34091</v>
      </c>
      <c r="G130" s="90">
        <f>G117</f>
        <v>32781</v>
      </c>
      <c r="H130" s="90">
        <f>H117</f>
        <v>13299</v>
      </c>
      <c r="I130" s="90">
        <f>I117+I124</f>
        <v>3350.1526380000005</v>
      </c>
      <c r="J130" s="90">
        <f>J117+J124</f>
        <v>8399.7675315238503</v>
      </c>
      <c r="K130" s="90">
        <f>K117+K124</f>
        <v>10955.964076425476</v>
      </c>
      <c r="L130" s="90">
        <f>L117+L124</f>
        <v>12930.075230029732</v>
      </c>
      <c r="M130" s="90">
        <f>M117+M124</f>
        <v>15366.216327117407</v>
      </c>
    </row>
  </sheetData>
  <sheetProtection formatCells="0" formatColumns="0" formatRows="0" insertRows="0" deleteRows="0"/>
  <phoneticPr fontId="1" type="noConversion"/>
  <dataValidations count="5">
    <dataValidation type="list" allowBlank="1" showInputMessage="1" showErrorMessage="1" sqref="D54" xr:uid="{052314D9-BB26-4F60-928D-A9140C581EA7}">
      <formula1>"Wage Growth Rate,Inflation Rate,Internal Analysis"</formula1>
    </dataValidation>
    <dataValidation type="list" allowBlank="1" showInputMessage="1" showErrorMessage="1" sqref="D58 D61 D63 D67 D65 D82" xr:uid="{5280DE6E-2719-49CF-AE02-6E8711D13B69}">
      <formula1>"3-Year Average,2-Year Average,Previous Year,Current Year,Internal Analysis"</formula1>
    </dataValidation>
    <dataValidation type="list" allowBlank="1" showInputMessage="1" showErrorMessage="1" sqref="D56" xr:uid="{1391CC01-F577-4A50-BF3B-3D0776E0AC6B}">
      <formula1>"Same as the Previous Month,Wage Increase Adjustment"</formula1>
    </dataValidation>
    <dataValidation type="list" allowBlank="1" showInputMessage="1" showErrorMessage="1" sqref="C88:C100" xr:uid="{918A4AFA-4E5C-477E-B840-5678AA5F48A0}">
      <formula1>"Apportionment,Inflation Adjustment"</formula1>
    </dataValidation>
    <dataValidation type="list" allowBlank="1" showInputMessage="1" showErrorMessage="1" sqref="D102 D88:D100" xr:uid="{E23F49E1-5BD2-4417-8607-13A221F45B08}">
      <formula1>"Inflation Rate,GDP Growth Rate,Internal Analysis"</formula1>
    </dataValidation>
  </dataValidations>
  <pageMargins left="0.25" right="0.25" top="0.75" bottom="0.75" header="0.3" footer="0.3"/>
  <pageSetup paperSize="9" scale="38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47" stopIfTrue="1" id="{08A21893-2AA1-4A7E-83A6-7BE151BB47CF}">
            <xm:f>Report_Est_PL!$B$3="M USD"</xm:f>
            <x14:dxf>
              <numFmt numFmtId="183" formatCode="#,##0,,_);\(#,##0,,\);&quot; - &quot;;@_)"/>
            </x14:dxf>
          </x14:cfRule>
          <xm:sqref>A5</xm:sqref>
        </x14:conditionalFormatting>
        <x14:conditionalFormatting xmlns:xm="http://schemas.microsoft.com/office/excel/2006/main">
          <x14:cfRule type="expression" priority="946" stopIfTrue="1" id="{0926D9B9-6CEA-42CA-85FE-37555D0BF345}">
            <xm:f>Report_Est_PL!$B$3="M USD"</xm:f>
            <x14:dxf>
              <numFmt numFmtId="183" formatCode="#,##0,,_);\(#,##0,,\);&quot; - &quot;;@_)"/>
            </x14:dxf>
          </x14:cfRule>
          <xm:sqref>B5</xm:sqref>
        </x14:conditionalFormatting>
        <x14:conditionalFormatting xmlns:xm="http://schemas.microsoft.com/office/excel/2006/main">
          <x14:cfRule type="expression" priority="945" stopIfTrue="1" id="{630B4CE0-508E-49C5-9585-0A5B050DBAB4}">
            <xm:f>Report_Est_PL!$B$3="M USD"</xm:f>
            <x14:dxf>
              <numFmt numFmtId="183" formatCode="#,##0,,_);\(#,##0,,\);&quot; - &quot;;@_)"/>
            </x14:dxf>
          </x14:cfRule>
          <xm:sqref>C5</xm:sqref>
        </x14:conditionalFormatting>
        <x14:conditionalFormatting xmlns:xm="http://schemas.microsoft.com/office/excel/2006/main">
          <x14:cfRule type="expression" priority="944" stopIfTrue="1" id="{507B3F54-6894-447D-91C1-887B4AA40B1E}">
            <xm:f>Report_Est_PL!$B$3="M USD"</xm:f>
            <x14:dxf>
              <numFmt numFmtId="183" formatCode="#,##0,,_);\(#,##0,,\);&quot; - &quot;;@_)"/>
            </x14:dxf>
          </x14:cfRule>
          <xm:sqref>D5</xm:sqref>
        </x14:conditionalFormatting>
        <x14:conditionalFormatting xmlns:xm="http://schemas.microsoft.com/office/excel/2006/main">
          <x14:cfRule type="expression" priority="943" stopIfTrue="1" id="{4E2F818B-BBBE-4B73-A027-85915DE21D66}">
            <xm:f>Report_Est_PL!$B$3="M USD"</xm:f>
            <x14:dxf>
              <numFmt numFmtId="183" formatCode="#,##0,,_);\(#,##0,,\);&quot; - &quot;;@_)"/>
            </x14:dxf>
          </x14:cfRule>
          <xm:sqref>E5</xm:sqref>
        </x14:conditionalFormatting>
        <x14:conditionalFormatting xmlns:xm="http://schemas.microsoft.com/office/excel/2006/main">
          <x14:cfRule type="expression" priority="942" stopIfTrue="1" id="{296CC86E-610D-4ED0-92C9-11548A901B89}">
            <xm:f>Report_Est_PL!$B$3="M USD"</xm:f>
            <x14:dxf>
              <numFmt numFmtId="183" formatCode="#,##0,,_);\(#,##0,,\);&quot; - &quot;;@_)"/>
            </x14:dxf>
          </x14:cfRule>
          <xm:sqref>F5</xm:sqref>
        </x14:conditionalFormatting>
        <x14:conditionalFormatting xmlns:xm="http://schemas.microsoft.com/office/excel/2006/main">
          <x14:cfRule type="expression" priority="941" stopIfTrue="1" id="{DA2B4535-6B71-4BC4-A637-2207C429775C}">
            <xm:f>Report_Est_PL!$B$3="M USD"</xm:f>
            <x14:dxf>
              <numFmt numFmtId="183" formatCode="#,##0,,_);\(#,##0,,\);&quot; - &quot;;@_)"/>
            </x14:dxf>
          </x14:cfRule>
          <xm:sqref>G5</xm:sqref>
        </x14:conditionalFormatting>
        <x14:conditionalFormatting xmlns:xm="http://schemas.microsoft.com/office/excel/2006/main">
          <x14:cfRule type="expression" priority="940" stopIfTrue="1" id="{D6D8FA61-5033-43EB-899B-50AB7C7ABDC7}">
            <xm:f>Report_Est_PL!$B$3="M USD"</xm:f>
            <x14:dxf>
              <numFmt numFmtId="183" formatCode="#,##0,,_);\(#,##0,,\);&quot; - &quot;;@_)"/>
            </x14:dxf>
          </x14:cfRule>
          <xm:sqref>H5</xm:sqref>
        </x14:conditionalFormatting>
        <x14:conditionalFormatting xmlns:xm="http://schemas.microsoft.com/office/excel/2006/main">
          <x14:cfRule type="expression" priority="939" stopIfTrue="1" id="{28672EBE-7E36-4B88-B45B-C228297E36E0}">
            <xm:f>Report_Est_PL!$B$3="M USD"</xm:f>
            <x14:dxf>
              <numFmt numFmtId="183" formatCode="#,##0,,_);\(#,##0,,\);&quot; - &quot;;@_)"/>
            </x14:dxf>
          </x14:cfRule>
          <xm:sqref>I5</xm:sqref>
        </x14:conditionalFormatting>
        <x14:conditionalFormatting xmlns:xm="http://schemas.microsoft.com/office/excel/2006/main">
          <x14:cfRule type="expression" priority="938" stopIfTrue="1" id="{727033DC-DCCB-4F3A-9D80-0BA0EEE4A91B}">
            <xm:f>Report_Est_PL!$B$3="M USD"</xm:f>
            <x14:dxf>
              <numFmt numFmtId="183" formatCode="#,##0,,_);\(#,##0,,\);&quot; - &quot;;@_)"/>
            </x14:dxf>
          </x14:cfRule>
          <xm:sqref>J5</xm:sqref>
        </x14:conditionalFormatting>
        <x14:conditionalFormatting xmlns:xm="http://schemas.microsoft.com/office/excel/2006/main">
          <x14:cfRule type="expression" priority="937" stopIfTrue="1" id="{8354AC50-87DF-4F14-9A46-D5E902E46169}">
            <xm:f>Report_Est_PL!$B$3="M USD"</xm:f>
            <x14:dxf>
              <numFmt numFmtId="183" formatCode="#,##0,,_);\(#,##0,,\);&quot; - &quot;;@_)"/>
            </x14:dxf>
          </x14:cfRule>
          <xm:sqref>K5</xm:sqref>
        </x14:conditionalFormatting>
        <x14:conditionalFormatting xmlns:xm="http://schemas.microsoft.com/office/excel/2006/main">
          <x14:cfRule type="expression" priority="936" stopIfTrue="1" id="{60C3A755-CF53-4E44-A7FF-51C3FAAEC484}">
            <xm:f>Report_Est_PL!$B$3="M USD"</xm:f>
            <x14:dxf>
              <numFmt numFmtId="183" formatCode="#,##0,,_);\(#,##0,,\);&quot; - &quot;;@_)"/>
            </x14:dxf>
          </x14:cfRule>
          <xm:sqref>L5</xm:sqref>
        </x14:conditionalFormatting>
        <x14:conditionalFormatting xmlns:xm="http://schemas.microsoft.com/office/excel/2006/main">
          <x14:cfRule type="expression" priority="935" stopIfTrue="1" id="{59F56555-1333-4655-AA73-09E3E048F797}">
            <xm:f>Report_Est_PL!$B$3="M USD"</xm:f>
            <x14:dxf>
              <numFmt numFmtId="183" formatCode="#,##0,,_);\(#,##0,,\);&quot; - &quot;;@_)"/>
            </x14:dxf>
          </x14:cfRule>
          <xm:sqref>M5</xm:sqref>
        </x14:conditionalFormatting>
        <x14:conditionalFormatting xmlns:xm="http://schemas.microsoft.com/office/excel/2006/main">
          <x14:cfRule type="expression" priority="934" stopIfTrue="1" id="{91C590DB-C722-478A-9489-AF72D2305BE5}">
            <xm:f>Report_Est_PL!$B$3="M USD"</xm:f>
            <x14:dxf>
              <numFmt numFmtId="183" formatCode="#,##0,,_);\(#,##0,,\);&quot; - &quot;;@_)"/>
            </x14:dxf>
          </x14:cfRule>
          <xm:sqref>A7</xm:sqref>
        </x14:conditionalFormatting>
        <x14:conditionalFormatting xmlns:xm="http://schemas.microsoft.com/office/excel/2006/main">
          <x14:cfRule type="expression" priority="933" stopIfTrue="1" id="{8FB2CEF4-A190-4FDF-A1F6-F2AC04B2ECBC}">
            <xm:f>Report_Est_PL!$B$3="M USD"</xm:f>
            <x14:dxf>
              <numFmt numFmtId="183" formatCode="#,##0,,_);\(#,##0,,\);&quot; - &quot;;@_)"/>
            </x14:dxf>
          </x14:cfRule>
          <xm:sqref>B7</xm:sqref>
        </x14:conditionalFormatting>
        <x14:conditionalFormatting xmlns:xm="http://schemas.microsoft.com/office/excel/2006/main">
          <x14:cfRule type="expression" priority="932" stopIfTrue="1" id="{6DC9C66E-5EA3-4052-A2C2-BE5457B501A0}">
            <xm:f>Report_Est_PL!$B$3="M USD"</xm:f>
            <x14:dxf>
              <numFmt numFmtId="183" formatCode="#,##0,,_);\(#,##0,,\);&quot; - &quot;;@_)"/>
            </x14:dxf>
          </x14:cfRule>
          <xm:sqref>C7</xm:sqref>
        </x14:conditionalFormatting>
        <x14:conditionalFormatting xmlns:xm="http://schemas.microsoft.com/office/excel/2006/main">
          <x14:cfRule type="expression" priority="931" stopIfTrue="1" id="{1CB8EE3F-AC87-4087-B184-78BC6A59B831}">
            <xm:f>Report_Est_PL!$B$3="M USD"</xm:f>
            <x14:dxf>
              <numFmt numFmtId="183" formatCode="#,##0,,_);\(#,##0,,\);&quot; - &quot;;@_)"/>
            </x14:dxf>
          </x14:cfRule>
          <xm:sqref>D7</xm:sqref>
        </x14:conditionalFormatting>
        <x14:conditionalFormatting xmlns:xm="http://schemas.microsoft.com/office/excel/2006/main">
          <x14:cfRule type="expression" priority="930" stopIfTrue="1" id="{5E10C1BF-929B-4B3E-9423-FE42BFB11B8D}">
            <xm:f>Report_Est_PL!$B$3="M USD"</xm:f>
            <x14:dxf>
              <numFmt numFmtId="183" formatCode="#,##0,,_);\(#,##0,,\);&quot; - &quot;;@_)"/>
            </x14:dxf>
          </x14:cfRule>
          <xm:sqref>E7</xm:sqref>
        </x14:conditionalFormatting>
        <x14:conditionalFormatting xmlns:xm="http://schemas.microsoft.com/office/excel/2006/main">
          <x14:cfRule type="expression" priority="929" stopIfTrue="1" id="{E4DA6EC2-0990-43D4-8B30-6B41CEC15874}">
            <xm:f>Report_Est_PL!$B$3="M USD"</xm:f>
            <x14:dxf>
              <numFmt numFmtId="183" formatCode="#,##0,,_);\(#,##0,,\);&quot; - &quot;;@_)"/>
            </x14:dxf>
          </x14:cfRule>
          <xm:sqref>F7</xm:sqref>
        </x14:conditionalFormatting>
        <x14:conditionalFormatting xmlns:xm="http://schemas.microsoft.com/office/excel/2006/main">
          <x14:cfRule type="expression" priority="928" stopIfTrue="1" id="{3A0C45FB-7670-4C5B-9881-994D6EE5572E}">
            <xm:f>Report_Est_PL!$B$3="M USD"</xm:f>
            <x14:dxf>
              <numFmt numFmtId="183" formatCode="#,##0,,_);\(#,##0,,\);&quot; - &quot;;@_)"/>
            </x14:dxf>
          </x14:cfRule>
          <xm:sqref>G7</xm:sqref>
        </x14:conditionalFormatting>
        <x14:conditionalFormatting xmlns:xm="http://schemas.microsoft.com/office/excel/2006/main">
          <x14:cfRule type="expression" priority="927" stopIfTrue="1" id="{69462FDC-C323-43A0-B8B0-B7AC3802F4BE}">
            <xm:f>Report_Est_PL!$B$3="M USD"</xm:f>
            <x14:dxf>
              <numFmt numFmtId="183" formatCode="#,##0,,_);\(#,##0,,\);&quot; - &quot;;@_)"/>
            </x14:dxf>
          </x14:cfRule>
          <xm:sqref>H7</xm:sqref>
        </x14:conditionalFormatting>
        <x14:conditionalFormatting xmlns:xm="http://schemas.microsoft.com/office/excel/2006/main">
          <x14:cfRule type="expression" priority="926" stopIfTrue="1" id="{84ADA326-B02E-41C1-92BF-4889E6A8D390}">
            <xm:f>Report_Est_PL!$B$3="M USD"</xm:f>
            <x14:dxf>
              <numFmt numFmtId="183" formatCode="#,##0,,_);\(#,##0,,\);&quot; - &quot;;@_)"/>
            </x14:dxf>
          </x14:cfRule>
          <xm:sqref>I7</xm:sqref>
        </x14:conditionalFormatting>
        <x14:conditionalFormatting xmlns:xm="http://schemas.microsoft.com/office/excel/2006/main">
          <x14:cfRule type="expression" priority="925" stopIfTrue="1" id="{A18092CD-FA64-440C-99AC-2625D5C6EF75}">
            <xm:f>Report_Est_PL!$B$3="M USD"</xm:f>
            <x14:dxf>
              <numFmt numFmtId="183" formatCode="#,##0,,_);\(#,##0,,\);&quot; - &quot;;@_)"/>
            </x14:dxf>
          </x14:cfRule>
          <xm:sqref>J7</xm:sqref>
        </x14:conditionalFormatting>
        <x14:conditionalFormatting xmlns:xm="http://schemas.microsoft.com/office/excel/2006/main">
          <x14:cfRule type="expression" priority="924" stopIfTrue="1" id="{150F24E1-9054-4A32-8C81-D1AC1DF0AA24}">
            <xm:f>Report_Est_PL!$B$3="M USD"</xm:f>
            <x14:dxf>
              <numFmt numFmtId="183" formatCode="#,##0,,_);\(#,##0,,\);&quot; - &quot;;@_)"/>
            </x14:dxf>
          </x14:cfRule>
          <xm:sqref>K7</xm:sqref>
        </x14:conditionalFormatting>
        <x14:conditionalFormatting xmlns:xm="http://schemas.microsoft.com/office/excel/2006/main">
          <x14:cfRule type="expression" priority="923" stopIfTrue="1" id="{1D56F273-5E69-488A-AB1F-40336F3D5038}">
            <xm:f>Report_Est_PL!$B$3="M USD"</xm:f>
            <x14:dxf>
              <numFmt numFmtId="183" formatCode="#,##0,,_);\(#,##0,,\);&quot; - &quot;;@_)"/>
            </x14:dxf>
          </x14:cfRule>
          <xm:sqref>L7</xm:sqref>
        </x14:conditionalFormatting>
        <x14:conditionalFormatting xmlns:xm="http://schemas.microsoft.com/office/excel/2006/main">
          <x14:cfRule type="expression" priority="922" stopIfTrue="1" id="{FA803DCA-3145-459C-ACC8-8FB16AF67C8C}">
            <xm:f>Report_Est_PL!$B$3="M USD"</xm:f>
            <x14:dxf>
              <numFmt numFmtId="183" formatCode="#,##0,,_);\(#,##0,,\);&quot; - &quot;;@_)"/>
            </x14:dxf>
          </x14:cfRule>
          <xm:sqref>M7</xm:sqref>
        </x14:conditionalFormatting>
        <x14:conditionalFormatting xmlns:xm="http://schemas.microsoft.com/office/excel/2006/main">
          <x14:cfRule type="expression" priority="921" stopIfTrue="1" id="{FB6378C6-BA64-4C2C-AD2E-A42F6EC12739}">
            <xm:f>Report_Est_PL!$B$3="M USD"</xm:f>
            <x14:dxf>
              <numFmt numFmtId="183" formatCode="#,##0,,_);\(#,##0,,\);&quot; - &quot;;@_)"/>
            </x14:dxf>
          </x14:cfRule>
          <xm:sqref>A9</xm:sqref>
        </x14:conditionalFormatting>
        <x14:conditionalFormatting xmlns:xm="http://schemas.microsoft.com/office/excel/2006/main">
          <x14:cfRule type="expression" priority="920" stopIfTrue="1" id="{BFA46AA6-DE20-4E3E-A7C4-5953BEFF55CE}">
            <xm:f>Report_Est_PL!$B$3="M USD"</xm:f>
            <x14:dxf>
              <numFmt numFmtId="183" formatCode="#,##0,,_);\(#,##0,,\);&quot; - &quot;;@_)"/>
            </x14:dxf>
          </x14:cfRule>
          <xm:sqref>B9</xm:sqref>
        </x14:conditionalFormatting>
        <x14:conditionalFormatting xmlns:xm="http://schemas.microsoft.com/office/excel/2006/main">
          <x14:cfRule type="expression" priority="919" stopIfTrue="1" id="{6EB8B08D-C766-4B4D-B176-E6D539619F33}">
            <xm:f>Report_Est_PL!$B$3="M USD"</xm:f>
            <x14:dxf>
              <numFmt numFmtId="183" formatCode="#,##0,,_);\(#,##0,,\);&quot; - &quot;;@_)"/>
            </x14:dxf>
          </x14:cfRule>
          <xm:sqref>C9</xm:sqref>
        </x14:conditionalFormatting>
        <x14:conditionalFormatting xmlns:xm="http://schemas.microsoft.com/office/excel/2006/main">
          <x14:cfRule type="expression" priority="918" stopIfTrue="1" id="{16E5040C-B104-4694-8B05-9A6FC91E4473}">
            <xm:f>Report_Est_PL!$B$3="M USD"</xm:f>
            <x14:dxf>
              <numFmt numFmtId="183" formatCode="#,##0,,_);\(#,##0,,\);&quot; - &quot;;@_)"/>
            </x14:dxf>
          </x14:cfRule>
          <xm:sqref>D9</xm:sqref>
        </x14:conditionalFormatting>
        <x14:conditionalFormatting xmlns:xm="http://schemas.microsoft.com/office/excel/2006/main">
          <x14:cfRule type="expression" priority="917" stopIfTrue="1" id="{34D8D85A-8CD2-41BD-B14B-5637AB912E3B}">
            <xm:f>Report_Est_PL!$B$3="M USD"</xm:f>
            <x14:dxf>
              <numFmt numFmtId="183" formatCode="#,##0,,_);\(#,##0,,\);&quot; - &quot;;@_)"/>
            </x14:dxf>
          </x14:cfRule>
          <xm:sqref>E9</xm:sqref>
        </x14:conditionalFormatting>
        <x14:conditionalFormatting xmlns:xm="http://schemas.microsoft.com/office/excel/2006/main">
          <x14:cfRule type="expression" priority="916" stopIfTrue="1" id="{701FB6AB-D139-4A48-98C1-B8FE4A4C7C02}">
            <xm:f>Report_Est_PL!$B$3="M USD"</xm:f>
            <x14:dxf>
              <numFmt numFmtId="183" formatCode="#,##0,,_);\(#,##0,,\);&quot; - &quot;;@_)"/>
            </x14:dxf>
          </x14:cfRule>
          <xm:sqref>F9</xm:sqref>
        </x14:conditionalFormatting>
        <x14:conditionalFormatting xmlns:xm="http://schemas.microsoft.com/office/excel/2006/main">
          <x14:cfRule type="expression" priority="915" stopIfTrue="1" id="{DD52ED34-49BF-4686-A59F-4AA2B97B0DF0}">
            <xm:f>Report_Est_PL!$B$3="M USD"</xm:f>
            <x14:dxf>
              <numFmt numFmtId="183" formatCode="#,##0,,_);\(#,##0,,\);&quot; - &quot;;@_)"/>
            </x14:dxf>
          </x14:cfRule>
          <xm:sqref>G9</xm:sqref>
        </x14:conditionalFormatting>
        <x14:conditionalFormatting xmlns:xm="http://schemas.microsoft.com/office/excel/2006/main">
          <x14:cfRule type="expression" priority="914" stopIfTrue="1" id="{F6F72285-9D09-48B8-96F1-5621A8F27EBA}">
            <xm:f>Report_Est_PL!$B$3="M USD"</xm:f>
            <x14:dxf>
              <numFmt numFmtId="183" formatCode="#,##0,,_);\(#,##0,,\);&quot; - &quot;;@_)"/>
            </x14:dxf>
          </x14:cfRule>
          <xm:sqref>H9</xm:sqref>
        </x14:conditionalFormatting>
        <x14:conditionalFormatting xmlns:xm="http://schemas.microsoft.com/office/excel/2006/main">
          <x14:cfRule type="expression" priority="913" stopIfTrue="1" id="{38C51931-5DE7-4358-B66F-B4BD1FCB031B}">
            <xm:f>Report_Est_PL!$B$3="M USD"</xm:f>
            <x14:dxf>
              <numFmt numFmtId="183" formatCode="#,##0,,_);\(#,##0,,\);&quot; - &quot;;@_)"/>
            </x14:dxf>
          </x14:cfRule>
          <xm:sqref>I9</xm:sqref>
        </x14:conditionalFormatting>
        <x14:conditionalFormatting xmlns:xm="http://schemas.microsoft.com/office/excel/2006/main">
          <x14:cfRule type="expression" priority="912" stopIfTrue="1" id="{2062FC94-C614-4205-B854-FE42E9756722}">
            <xm:f>Report_Est_PL!$B$3="M USD"</xm:f>
            <x14:dxf>
              <numFmt numFmtId="183" formatCode="#,##0,,_);\(#,##0,,\);&quot; - &quot;;@_)"/>
            </x14:dxf>
          </x14:cfRule>
          <xm:sqref>J9</xm:sqref>
        </x14:conditionalFormatting>
        <x14:conditionalFormatting xmlns:xm="http://schemas.microsoft.com/office/excel/2006/main">
          <x14:cfRule type="expression" priority="911" stopIfTrue="1" id="{E1E8D3A3-C2AF-456C-9FFF-2129FA13FE20}">
            <xm:f>Report_Est_PL!$B$3="M USD"</xm:f>
            <x14:dxf>
              <numFmt numFmtId="183" formatCode="#,##0,,_);\(#,##0,,\);&quot; - &quot;;@_)"/>
            </x14:dxf>
          </x14:cfRule>
          <xm:sqref>K9</xm:sqref>
        </x14:conditionalFormatting>
        <x14:conditionalFormatting xmlns:xm="http://schemas.microsoft.com/office/excel/2006/main">
          <x14:cfRule type="expression" priority="910" stopIfTrue="1" id="{22A078C3-8159-40AE-832D-E80B0B6184E2}">
            <xm:f>Report_Est_PL!$B$3="M USD"</xm:f>
            <x14:dxf>
              <numFmt numFmtId="183" formatCode="#,##0,,_);\(#,##0,,\);&quot; - &quot;;@_)"/>
            </x14:dxf>
          </x14:cfRule>
          <xm:sqref>L9</xm:sqref>
        </x14:conditionalFormatting>
        <x14:conditionalFormatting xmlns:xm="http://schemas.microsoft.com/office/excel/2006/main">
          <x14:cfRule type="expression" priority="909" stopIfTrue="1" id="{9CAB6399-3155-49DF-B8FD-5AA9A15D2A6B}">
            <xm:f>Report_Est_PL!$B$3="M USD"</xm:f>
            <x14:dxf>
              <numFmt numFmtId="183" formatCode="#,##0,,_);\(#,##0,,\);&quot; - &quot;;@_)"/>
            </x14:dxf>
          </x14:cfRule>
          <xm:sqref>M9</xm:sqref>
        </x14:conditionalFormatting>
        <x14:conditionalFormatting xmlns:xm="http://schemas.microsoft.com/office/excel/2006/main">
          <x14:cfRule type="expression" priority="908" stopIfTrue="1" id="{7CE8FCC4-6A55-44D5-B009-184FF20DF404}">
            <xm:f>Report_Est_PL!$B$3="M USD"</xm:f>
            <x14:dxf>
              <numFmt numFmtId="183" formatCode="#,##0,,_);\(#,##0,,\);&quot; - &quot;;@_)"/>
            </x14:dxf>
          </x14:cfRule>
          <xm:sqref>A11</xm:sqref>
        </x14:conditionalFormatting>
        <x14:conditionalFormatting xmlns:xm="http://schemas.microsoft.com/office/excel/2006/main">
          <x14:cfRule type="expression" priority="907" stopIfTrue="1" id="{A1A42D0B-BCD8-472B-A65D-62135DE0B015}">
            <xm:f>Report_Est_PL!$B$3="M USD"</xm:f>
            <x14:dxf>
              <numFmt numFmtId="183" formatCode="#,##0,,_);\(#,##0,,\);&quot; - &quot;;@_)"/>
            </x14:dxf>
          </x14:cfRule>
          <xm:sqref>B11</xm:sqref>
        </x14:conditionalFormatting>
        <x14:conditionalFormatting xmlns:xm="http://schemas.microsoft.com/office/excel/2006/main">
          <x14:cfRule type="expression" priority="906" stopIfTrue="1" id="{EFF52A1B-A59F-4231-A3AA-810DDE9B2867}">
            <xm:f>Report_Est_PL!$B$3="M USD"</xm:f>
            <x14:dxf>
              <numFmt numFmtId="183" formatCode="#,##0,,_);\(#,##0,,\);&quot; - &quot;;@_)"/>
            </x14:dxf>
          </x14:cfRule>
          <xm:sqref>C11</xm:sqref>
        </x14:conditionalFormatting>
        <x14:conditionalFormatting xmlns:xm="http://schemas.microsoft.com/office/excel/2006/main">
          <x14:cfRule type="expression" priority="905" stopIfTrue="1" id="{5C8830FC-4A63-4EC2-A86F-9251996476F2}">
            <xm:f>Report_Est_PL!$B$3="M USD"</xm:f>
            <x14:dxf>
              <numFmt numFmtId="183" formatCode="#,##0,,_);\(#,##0,,\);&quot; - &quot;;@_)"/>
            </x14:dxf>
          </x14:cfRule>
          <xm:sqref>D11</xm:sqref>
        </x14:conditionalFormatting>
        <x14:conditionalFormatting xmlns:xm="http://schemas.microsoft.com/office/excel/2006/main">
          <x14:cfRule type="expression" priority="904" stopIfTrue="1" id="{99F8C63D-8C18-4456-9061-7C22C8760716}">
            <xm:f>Report_Est_PL!$B$3="M USD"</xm:f>
            <x14:dxf>
              <numFmt numFmtId="183" formatCode="#,##0,,_);\(#,##0,,\);&quot; - &quot;;@_)"/>
            </x14:dxf>
          </x14:cfRule>
          <xm:sqref>E11</xm:sqref>
        </x14:conditionalFormatting>
        <x14:conditionalFormatting xmlns:xm="http://schemas.microsoft.com/office/excel/2006/main">
          <x14:cfRule type="expression" priority="903" stopIfTrue="1" id="{707F8E48-9541-412B-A26B-4DDE75694589}">
            <xm:f>Report_Est_PL!$B$3="M USD"</xm:f>
            <x14:dxf>
              <numFmt numFmtId="183" formatCode="#,##0,,_);\(#,##0,,\);&quot; - &quot;;@_)"/>
            </x14:dxf>
          </x14:cfRule>
          <xm:sqref>F11</xm:sqref>
        </x14:conditionalFormatting>
        <x14:conditionalFormatting xmlns:xm="http://schemas.microsoft.com/office/excel/2006/main">
          <x14:cfRule type="expression" priority="902" stopIfTrue="1" id="{CB8C218F-6717-4038-8EE4-4504DB16CD3B}">
            <xm:f>Report_Est_PL!$B$3="M USD"</xm:f>
            <x14:dxf>
              <numFmt numFmtId="183" formatCode="#,##0,,_);\(#,##0,,\);&quot; - &quot;;@_)"/>
            </x14:dxf>
          </x14:cfRule>
          <xm:sqref>G11</xm:sqref>
        </x14:conditionalFormatting>
        <x14:conditionalFormatting xmlns:xm="http://schemas.microsoft.com/office/excel/2006/main">
          <x14:cfRule type="expression" priority="901" stopIfTrue="1" id="{3440A9E7-58C1-4433-A3EF-9FBE3117C426}">
            <xm:f>Report_Est_PL!$B$3="M USD"</xm:f>
            <x14:dxf>
              <numFmt numFmtId="183" formatCode="#,##0,,_);\(#,##0,,\);&quot; - &quot;;@_)"/>
            </x14:dxf>
          </x14:cfRule>
          <xm:sqref>H11</xm:sqref>
        </x14:conditionalFormatting>
        <x14:conditionalFormatting xmlns:xm="http://schemas.microsoft.com/office/excel/2006/main">
          <x14:cfRule type="expression" priority="900" stopIfTrue="1" id="{C349DBCA-18BD-426E-B143-950F3CAA1669}">
            <xm:f>Report_Est_PL!$B$3="M USD"</xm:f>
            <x14:dxf>
              <numFmt numFmtId="183" formatCode="#,##0,,_);\(#,##0,,\);&quot; - &quot;;@_)"/>
            </x14:dxf>
          </x14:cfRule>
          <xm:sqref>I11</xm:sqref>
        </x14:conditionalFormatting>
        <x14:conditionalFormatting xmlns:xm="http://schemas.microsoft.com/office/excel/2006/main">
          <x14:cfRule type="expression" priority="899" stopIfTrue="1" id="{7DAC8ABB-CAC0-4015-86EA-00E24556F106}">
            <xm:f>Report_Est_PL!$B$3="M USD"</xm:f>
            <x14:dxf>
              <numFmt numFmtId="183" formatCode="#,##0,,_);\(#,##0,,\);&quot; - &quot;;@_)"/>
            </x14:dxf>
          </x14:cfRule>
          <xm:sqref>J11</xm:sqref>
        </x14:conditionalFormatting>
        <x14:conditionalFormatting xmlns:xm="http://schemas.microsoft.com/office/excel/2006/main">
          <x14:cfRule type="expression" priority="898" stopIfTrue="1" id="{3D6E41E4-4422-421D-94BF-2BC25D3BCAF6}">
            <xm:f>Report_Est_PL!$B$3="M USD"</xm:f>
            <x14:dxf>
              <numFmt numFmtId="183" formatCode="#,##0,,_);\(#,##0,,\);&quot; - &quot;;@_)"/>
            </x14:dxf>
          </x14:cfRule>
          <xm:sqref>K11</xm:sqref>
        </x14:conditionalFormatting>
        <x14:conditionalFormatting xmlns:xm="http://schemas.microsoft.com/office/excel/2006/main">
          <x14:cfRule type="expression" priority="897" stopIfTrue="1" id="{E59F0FAF-1C9B-43A2-9C2A-85584D1AAC60}">
            <xm:f>Report_Est_PL!$B$3="M USD"</xm:f>
            <x14:dxf>
              <numFmt numFmtId="183" formatCode="#,##0,,_);\(#,##0,,\);&quot; - &quot;;@_)"/>
            </x14:dxf>
          </x14:cfRule>
          <xm:sqref>L11</xm:sqref>
        </x14:conditionalFormatting>
        <x14:conditionalFormatting xmlns:xm="http://schemas.microsoft.com/office/excel/2006/main">
          <x14:cfRule type="expression" priority="896" stopIfTrue="1" id="{03AA0B7B-0F67-4457-AA7F-15271F797384}">
            <xm:f>Report_Est_PL!$B$3="M USD"</xm:f>
            <x14:dxf>
              <numFmt numFmtId="183" formatCode="#,##0,,_);\(#,##0,,\);&quot; - &quot;;@_)"/>
            </x14:dxf>
          </x14:cfRule>
          <xm:sqref>M11</xm:sqref>
        </x14:conditionalFormatting>
        <x14:conditionalFormatting xmlns:xm="http://schemas.microsoft.com/office/excel/2006/main">
          <x14:cfRule type="expression" priority="895" stopIfTrue="1" id="{48E6A680-6CD7-47E1-8598-202E247FA418}">
            <xm:f>Report_Est_PL!$B$3="M USD"</xm:f>
            <x14:dxf>
              <numFmt numFmtId="183" formatCode="#,##0,,_);\(#,##0,,\);&quot; - &quot;;@_)"/>
            </x14:dxf>
          </x14:cfRule>
          <xm:sqref>A13</xm:sqref>
        </x14:conditionalFormatting>
        <x14:conditionalFormatting xmlns:xm="http://schemas.microsoft.com/office/excel/2006/main">
          <x14:cfRule type="expression" priority="894" stopIfTrue="1" id="{6DFFDF02-76BC-410B-843E-785816586A73}">
            <xm:f>Report_Est_PL!$B$3="M USD"</xm:f>
            <x14:dxf>
              <numFmt numFmtId="183" formatCode="#,##0,,_);\(#,##0,,\);&quot; - &quot;;@_)"/>
            </x14:dxf>
          </x14:cfRule>
          <xm:sqref>B13</xm:sqref>
        </x14:conditionalFormatting>
        <x14:conditionalFormatting xmlns:xm="http://schemas.microsoft.com/office/excel/2006/main">
          <x14:cfRule type="expression" priority="893" stopIfTrue="1" id="{DE25D3E8-AB64-4478-92B5-55E1DFEE915D}">
            <xm:f>Report_Est_PL!$B$3="M USD"</xm:f>
            <x14:dxf>
              <numFmt numFmtId="183" formatCode="#,##0,,_);\(#,##0,,\);&quot; - &quot;;@_)"/>
            </x14:dxf>
          </x14:cfRule>
          <xm:sqref>C13</xm:sqref>
        </x14:conditionalFormatting>
        <x14:conditionalFormatting xmlns:xm="http://schemas.microsoft.com/office/excel/2006/main">
          <x14:cfRule type="expression" priority="892" stopIfTrue="1" id="{85061791-933F-488F-B3D8-6BCE67545A50}">
            <xm:f>Report_Est_PL!$B$3="M USD"</xm:f>
            <x14:dxf>
              <numFmt numFmtId="183" formatCode="#,##0,,_);\(#,##0,,\);&quot; - &quot;;@_)"/>
            </x14:dxf>
          </x14:cfRule>
          <xm:sqref>D13</xm:sqref>
        </x14:conditionalFormatting>
        <x14:conditionalFormatting xmlns:xm="http://schemas.microsoft.com/office/excel/2006/main">
          <x14:cfRule type="expression" priority="891" stopIfTrue="1" id="{47258670-7373-467D-B3CE-2B2661D727CD}">
            <xm:f>Report_Est_PL!$B$3="M USD"</xm:f>
            <x14:dxf>
              <numFmt numFmtId="183" formatCode="#,##0,,_);\(#,##0,,\);&quot; - &quot;;@_)"/>
            </x14:dxf>
          </x14:cfRule>
          <xm:sqref>E13</xm:sqref>
        </x14:conditionalFormatting>
        <x14:conditionalFormatting xmlns:xm="http://schemas.microsoft.com/office/excel/2006/main">
          <x14:cfRule type="expression" priority="890" stopIfTrue="1" id="{64DD7E16-DD84-48C9-8EAA-DE2EB48268A3}">
            <xm:f>Report_Est_PL!$B$3="M USD"</xm:f>
            <x14:dxf>
              <numFmt numFmtId="183" formatCode="#,##0,,_);\(#,##0,,\);&quot; - &quot;;@_)"/>
            </x14:dxf>
          </x14:cfRule>
          <xm:sqref>F13</xm:sqref>
        </x14:conditionalFormatting>
        <x14:conditionalFormatting xmlns:xm="http://schemas.microsoft.com/office/excel/2006/main">
          <x14:cfRule type="expression" priority="889" stopIfTrue="1" id="{A9212941-C55B-4B45-8B9C-3B8813E961C7}">
            <xm:f>Report_Est_PL!$B$3="M USD"</xm:f>
            <x14:dxf>
              <numFmt numFmtId="183" formatCode="#,##0,,_);\(#,##0,,\);&quot; - &quot;;@_)"/>
            </x14:dxf>
          </x14:cfRule>
          <xm:sqref>G13</xm:sqref>
        </x14:conditionalFormatting>
        <x14:conditionalFormatting xmlns:xm="http://schemas.microsoft.com/office/excel/2006/main">
          <x14:cfRule type="expression" priority="888" stopIfTrue="1" id="{D4F161CA-A48E-421B-8039-BDDBA65A5281}">
            <xm:f>Report_Est_PL!$B$3="M USD"</xm:f>
            <x14:dxf>
              <numFmt numFmtId="183" formatCode="#,##0,,_);\(#,##0,,\);&quot; - &quot;;@_)"/>
            </x14:dxf>
          </x14:cfRule>
          <xm:sqref>H13</xm:sqref>
        </x14:conditionalFormatting>
        <x14:conditionalFormatting xmlns:xm="http://schemas.microsoft.com/office/excel/2006/main">
          <x14:cfRule type="expression" priority="887" stopIfTrue="1" id="{0B32FA9F-6059-44F8-B7DA-FF2369C3F4C4}">
            <xm:f>Report_Est_PL!$B$3="M USD"</xm:f>
            <x14:dxf>
              <numFmt numFmtId="183" formatCode="#,##0,,_);\(#,##0,,\);&quot; - &quot;;@_)"/>
            </x14:dxf>
          </x14:cfRule>
          <xm:sqref>I13</xm:sqref>
        </x14:conditionalFormatting>
        <x14:conditionalFormatting xmlns:xm="http://schemas.microsoft.com/office/excel/2006/main">
          <x14:cfRule type="expression" priority="886" stopIfTrue="1" id="{538E320F-8D98-406E-A178-1C9A303F970E}">
            <xm:f>Report_Est_PL!$B$3="M USD"</xm:f>
            <x14:dxf>
              <numFmt numFmtId="183" formatCode="#,##0,,_);\(#,##0,,\);&quot; - &quot;;@_)"/>
            </x14:dxf>
          </x14:cfRule>
          <xm:sqref>J13</xm:sqref>
        </x14:conditionalFormatting>
        <x14:conditionalFormatting xmlns:xm="http://schemas.microsoft.com/office/excel/2006/main">
          <x14:cfRule type="expression" priority="885" stopIfTrue="1" id="{8FF77A02-3047-4FC6-9F4D-587B513C5191}">
            <xm:f>Report_Est_PL!$B$3="M USD"</xm:f>
            <x14:dxf>
              <numFmt numFmtId="183" formatCode="#,##0,,_);\(#,##0,,\);&quot; - &quot;;@_)"/>
            </x14:dxf>
          </x14:cfRule>
          <xm:sqref>K13</xm:sqref>
        </x14:conditionalFormatting>
        <x14:conditionalFormatting xmlns:xm="http://schemas.microsoft.com/office/excel/2006/main">
          <x14:cfRule type="expression" priority="884" stopIfTrue="1" id="{2A535ECE-9616-4B5D-8EBE-DC73260718D8}">
            <xm:f>Report_Est_PL!$B$3="M USD"</xm:f>
            <x14:dxf>
              <numFmt numFmtId="183" formatCode="#,##0,,_);\(#,##0,,\);&quot; - &quot;;@_)"/>
            </x14:dxf>
          </x14:cfRule>
          <xm:sqref>L13</xm:sqref>
        </x14:conditionalFormatting>
        <x14:conditionalFormatting xmlns:xm="http://schemas.microsoft.com/office/excel/2006/main">
          <x14:cfRule type="expression" priority="883" stopIfTrue="1" id="{1C7E7567-6457-4584-B17F-8A1F96A90A63}">
            <xm:f>Report_Est_PL!$B$3="M USD"</xm:f>
            <x14:dxf>
              <numFmt numFmtId="183" formatCode="#,##0,,_);\(#,##0,,\);&quot; - &quot;;@_)"/>
            </x14:dxf>
          </x14:cfRule>
          <xm:sqref>M13</xm:sqref>
        </x14:conditionalFormatting>
        <x14:conditionalFormatting xmlns:xm="http://schemas.microsoft.com/office/excel/2006/main">
          <x14:cfRule type="expression" priority="882" stopIfTrue="1" id="{4B496A29-58AD-423E-8999-6055D17C5293}">
            <xm:f>Report_Est_PL!$B$3="M USD"</xm:f>
            <x14:dxf>
              <numFmt numFmtId="183" formatCode="#,##0,,_);\(#,##0,,\);&quot; - &quot;;@_)"/>
            </x14:dxf>
          </x14:cfRule>
          <xm:sqref>A15</xm:sqref>
        </x14:conditionalFormatting>
        <x14:conditionalFormatting xmlns:xm="http://schemas.microsoft.com/office/excel/2006/main">
          <x14:cfRule type="expression" priority="881" stopIfTrue="1" id="{F42B9A59-6240-4C4B-BAD7-FB27C11EC706}">
            <xm:f>Report_Est_PL!$B$3="M USD"</xm:f>
            <x14:dxf>
              <numFmt numFmtId="183" formatCode="#,##0,,_);\(#,##0,,\);&quot; - &quot;;@_)"/>
            </x14:dxf>
          </x14:cfRule>
          <xm:sqref>B15</xm:sqref>
        </x14:conditionalFormatting>
        <x14:conditionalFormatting xmlns:xm="http://schemas.microsoft.com/office/excel/2006/main">
          <x14:cfRule type="expression" priority="880" stopIfTrue="1" id="{95E69EFC-365B-449D-9E97-DA101ADEB186}">
            <xm:f>Report_Est_PL!$B$3="M USD"</xm:f>
            <x14:dxf>
              <numFmt numFmtId="183" formatCode="#,##0,,_);\(#,##0,,\);&quot; - &quot;;@_)"/>
            </x14:dxf>
          </x14:cfRule>
          <xm:sqref>C15</xm:sqref>
        </x14:conditionalFormatting>
        <x14:conditionalFormatting xmlns:xm="http://schemas.microsoft.com/office/excel/2006/main">
          <x14:cfRule type="expression" priority="879" stopIfTrue="1" id="{38C4FAF8-0560-4B11-8912-56AFD3FABCAF}">
            <xm:f>Report_Est_PL!$B$3="M USD"</xm:f>
            <x14:dxf>
              <numFmt numFmtId="183" formatCode="#,##0,,_);\(#,##0,,\);&quot; - &quot;;@_)"/>
            </x14:dxf>
          </x14:cfRule>
          <xm:sqref>D15</xm:sqref>
        </x14:conditionalFormatting>
        <x14:conditionalFormatting xmlns:xm="http://schemas.microsoft.com/office/excel/2006/main">
          <x14:cfRule type="expression" priority="878" stopIfTrue="1" id="{066CFC8D-129D-4DD2-B043-BFED8318D33D}">
            <xm:f>Report_Est_PL!$B$3="M USD"</xm:f>
            <x14:dxf>
              <numFmt numFmtId="183" formatCode="#,##0,,_);\(#,##0,,\);&quot; - &quot;;@_)"/>
            </x14:dxf>
          </x14:cfRule>
          <xm:sqref>E15</xm:sqref>
        </x14:conditionalFormatting>
        <x14:conditionalFormatting xmlns:xm="http://schemas.microsoft.com/office/excel/2006/main">
          <x14:cfRule type="expression" priority="877" stopIfTrue="1" id="{6B9D32EB-0E06-49B1-831C-B3D7C1FC99EC}">
            <xm:f>Report_Est_PL!$B$3="M USD"</xm:f>
            <x14:dxf>
              <numFmt numFmtId="183" formatCode="#,##0,,_);\(#,##0,,\);&quot; - &quot;;@_)"/>
            </x14:dxf>
          </x14:cfRule>
          <xm:sqref>F15</xm:sqref>
        </x14:conditionalFormatting>
        <x14:conditionalFormatting xmlns:xm="http://schemas.microsoft.com/office/excel/2006/main">
          <x14:cfRule type="expression" priority="876" stopIfTrue="1" id="{58E0577C-EEC5-4036-9145-E894DF8C9E25}">
            <xm:f>Report_Est_PL!$B$3="M USD"</xm:f>
            <x14:dxf>
              <numFmt numFmtId="183" formatCode="#,##0,,_);\(#,##0,,\);&quot; - &quot;;@_)"/>
            </x14:dxf>
          </x14:cfRule>
          <xm:sqref>G15</xm:sqref>
        </x14:conditionalFormatting>
        <x14:conditionalFormatting xmlns:xm="http://schemas.microsoft.com/office/excel/2006/main">
          <x14:cfRule type="expression" priority="875" stopIfTrue="1" id="{2AD75E27-343E-4F65-95E6-49466DBDF682}">
            <xm:f>Report_Est_PL!$B$3="M USD"</xm:f>
            <x14:dxf>
              <numFmt numFmtId="183" formatCode="#,##0,,_);\(#,##0,,\);&quot; - &quot;;@_)"/>
            </x14:dxf>
          </x14:cfRule>
          <xm:sqref>H15</xm:sqref>
        </x14:conditionalFormatting>
        <x14:conditionalFormatting xmlns:xm="http://schemas.microsoft.com/office/excel/2006/main">
          <x14:cfRule type="expression" priority="874" stopIfTrue="1" id="{66DF83D7-06FC-4F20-A440-B233A3E281B0}">
            <xm:f>Report_Est_PL!$B$3="M USD"</xm:f>
            <x14:dxf>
              <numFmt numFmtId="183" formatCode="#,##0,,_);\(#,##0,,\);&quot; - &quot;;@_)"/>
            </x14:dxf>
          </x14:cfRule>
          <xm:sqref>I15</xm:sqref>
        </x14:conditionalFormatting>
        <x14:conditionalFormatting xmlns:xm="http://schemas.microsoft.com/office/excel/2006/main">
          <x14:cfRule type="expression" priority="873" stopIfTrue="1" id="{55304E0B-5545-4433-8A28-0A69175EAF6C}">
            <xm:f>Report_Est_PL!$B$3="M USD"</xm:f>
            <x14:dxf>
              <numFmt numFmtId="183" formatCode="#,##0,,_);\(#,##0,,\);&quot; - &quot;;@_)"/>
            </x14:dxf>
          </x14:cfRule>
          <xm:sqref>J15</xm:sqref>
        </x14:conditionalFormatting>
        <x14:conditionalFormatting xmlns:xm="http://schemas.microsoft.com/office/excel/2006/main">
          <x14:cfRule type="expression" priority="872" stopIfTrue="1" id="{B2558755-1AF8-41E9-BEBD-7AE3A8E7E3EB}">
            <xm:f>Report_Est_PL!$B$3="M USD"</xm:f>
            <x14:dxf>
              <numFmt numFmtId="183" formatCode="#,##0,,_);\(#,##0,,\);&quot; - &quot;;@_)"/>
            </x14:dxf>
          </x14:cfRule>
          <xm:sqref>K15</xm:sqref>
        </x14:conditionalFormatting>
        <x14:conditionalFormatting xmlns:xm="http://schemas.microsoft.com/office/excel/2006/main">
          <x14:cfRule type="expression" priority="871" stopIfTrue="1" id="{D10D9C1C-0305-4E4E-8CB5-637503492A3E}">
            <xm:f>Report_Est_PL!$B$3="M USD"</xm:f>
            <x14:dxf>
              <numFmt numFmtId="183" formatCode="#,##0,,_);\(#,##0,,\);&quot; - &quot;;@_)"/>
            </x14:dxf>
          </x14:cfRule>
          <xm:sqref>L15</xm:sqref>
        </x14:conditionalFormatting>
        <x14:conditionalFormatting xmlns:xm="http://schemas.microsoft.com/office/excel/2006/main">
          <x14:cfRule type="expression" priority="870" stopIfTrue="1" id="{06ABC4A9-BCD2-42BF-BFDA-0AA1454C70A7}">
            <xm:f>Report_Est_PL!$B$3="M USD"</xm:f>
            <x14:dxf>
              <numFmt numFmtId="183" formatCode="#,##0,,_);\(#,##0,,\);&quot; - &quot;;@_)"/>
            </x14:dxf>
          </x14:cfRule>
          <xm:sqref>M15</xm:sqref>
        </x14:conditionalFormatting>
        <x14:conditionalFormatting xmlns:xm="http://schemas.microsoft.com/office/excel/2006/main">
          <x14:cfRule type="expression" priority="869" stopIfTrue="1" id="{3B717D5C-5AB3-49AA-B3FA-DB4BF7CAEBA8}">
            <xm:f>Report_Est_PL!$B$3="M USD"</xm:f>
            <x14:dxf>
              <numFmt numFmtId="183" formatCode="#,##0,,_);\(#,##0,,\);&quot; - &quot;;@_)"/>
            </x14:dxf>
          </x14:cfRule>
          <xm:sqref>F19</xm:sqref>
        </x14:conditionalFormatting>
        <x14:conditionalFormatting xmlns:xm="http://schemas.microsoft.com/office/excel/2006/main">
          <x14:cfRule type="expression" priority="868" stopIfTrue="1" id="{EF94EA6B-6E42-42BC-BAAF-13B02E4D30A5}">
            <xm:f>Report_Est_PL!$B$3="M USD"</xm:f>
            <x14:dxf>
              <numFmt numFmtId="183" formatCode="#,##0,,_);\(#,##0,,\);&quot; - &quot;;@_)"/>
            </x14:dxf>
          </x14:cfRule>
          <xm:sqref>G19</xm:sqref>
        </x14:conditionalFormatting>
        <x14:conditionalFormatting xmlns:xm="http://schemas.microsoft.com/office/excel/2006/main">
          <x14:cfRule type="expression" priority="867" stopIfTrue="1" id="{CE6AB0EC-62E3-4E6D-B175-66DE960CAF46}">
            <xm:f>Report_Est_PL!$B$3="M USD"</xm:f>
            <x14:dxf>
              <numFmt numFmtId="183" formatCode="#,##0,,_);\(#,##0,,\);&quot; - &quot;;@_)"/>
            </x14:dxf>
          </x14:cfRule>
          <xm:sqref>H19</xm:sqref>
        </x14:conditionalFormatting>
        <x14:conditionalFormatting xmlns:xm="http://schemas.microsoft.com/office/excel/2006/main">
          <x14:cfRule type="expression" priority="866" stopIfTrue="1" id="{3C281A20-F6D9-4CB5-B84B-EB1C30A683C3}">
            <xm:f>Report_Est_PL!$B$3="M USD"</xm:f>
            <x14:dxf>
              <numFmt numFmtId="183" formatCode="#,##0,,_);\(#,##0,,\);&quot; - &quot;;@_)"/>
            </x14:dxf>
          </x14:cfRule>
          <xm:sqref>I19</xm:sqref>
        </x14:conditionalFormatting>
        <x14:conditionalFormatting xmlns:xm="http://schemas.microsoft.com/office/excel/2006/main">
          <x14:cfRule type="expression" priority="865" stopIfTrue="1" id="{DDC18C55-4D96-4752-BE9F-CF5B799805FC}">
            <xm:f>Report_Est_PL!$B$3="M USD"</xm:f>
            <x14:dxf>
              <numFmt numFmtId="183" formatCode="#,##0,,_);\(#,##0,,\);&quot; - &quot;;@_)"/>
            </x14:dxf>
          </x14:cfRule>
          <xm:sqref>J19</xm:sqref>
        </x14:conditionalFormatting>
        <x14:conditionalFormatting xmlns:xm="http://schemas.microsoft.com/office/excel/2006/main">
          <x14:cfRule type="expression" priority="864" stopIfTrue="1" id="{00FC7996-95A9-49A1-AE2A-68D88902D6C7}">
            <xm:f>Report_Est_PL!$B$3="M USD"</xm:f>
            <x14:dxf>
              <numFmt numFmtId="183" formatCode="#,##0,,_);\(#,##0,,\);&quot; - &quot;;@_)"/>
            </x14:dxf>
          </x14:cfRule>
          <xm:sqref>K19</xm:sqref>
        </x14:conditionalFormatting>
        <x14:conditionalFormatting xmlns:xm="http://schemas.microsoft.com/office/excel/2006/main">
          <x14:cfRule type="expression" priority="863" stopIfTrue="1" id="{C0EECAD3-1C56-4D2B-8204-235DA6C799FE}">
            <xm:f>Report_Est_PL!$B$3="M USD"</xm:f>
            <x14:dxf>
              <numFmt numFmtId="183" formatCode="#,##0,,_);\(#,##0,,\);&quot; - &quot;;@_)"/>
            </x14:dxf>
          </x14:cfRule>
          <xm:sqref>L19</xm:sqref>
        </x14:conditionalFormatting>
        <x14:conditionalFormatting xmlns:xm="http://schemas.microsoft.com/office/excel/2006/main">
          <x14:cfRule type="expression" priority="862" stopIfTrue="1" id="{CED2F592-0B38-4F02-A6CC-DDDC1F073473}">
            <xm:f>Report_Est_PL!$B$3="M USD"</xm:f>
            <x14:dxf>
              <numFmt numFmtId="183" formatCode="#,##0,,_);\(#,##0,,\);&quot; - &quot;;@_)"/>
            </x14:dxf>
          </x14:cfRule>
          <xm:sqref>M19</xm:sqref>
        </x14:conditionalFormatting>
        <x14:conditionalFormatting xmlns:xm="http://schemas.microsoft.com/office/excel/2006/main">
          <x14:cfRule type="expression" priority="861" stopIfTrue="1" id="{16C7D94A-896F-4D2A-BEFC-DA88A16C3E6E}">
            <xm:f>Report_Est_PL!$B$3="M USD"</xm:f>
            <x14:dxf>
              <numFmt numFmtId="183" formatCode="#,##0,,_);\(#,##0,,\);&quot; - &quot;;@_)"/>
            </x14:dxf>
          </x14:cfRule>
          <xm:sqref>N19</xm:sqref>
        </x14:conditionalFormatting>
        <x14:conditionalFormatting xmlns:xm="http://schemas.microsoft.com/office/excel/2006/main">
          <x14:cfRule type="expression" priority="860" stopIfTrue="1" id="{7BA98876-C168-4F39-8635-796A6B8CAA11}">
            <xm:f>Report_Est_PL!$B$3="M USD"</xm:f>
            <x14:dxf>
              <numFmt numFmtId="183" formatCode="#,##0,,_);\(#,##0,,\);&quot; - &quot;;@_)"/>
            </x14:dxf>
          </x14:cfRule>
          <xm:sqref>O19</xm:sqref>
        </x14:conditionalFormatting>
        <x14:conditionalFormatting xmlns:xm="http://schemas.microsoft.com/office/excel/2006/main">
          <x14:cfRule type="expression" priority="859" stopIfTrue="1" id="{E259B256-8B29-4D7C-92DD-F48C8B7EB615}">
            <xm:f>Report_Est_PL!$B$3="M USD"</xm:f>
            <x14:dxf>
              <numFmt numFmtId="183" formatCode="#,##0,,_);\(#,##0,,\);&quot; - &quot;;@_)"/>
            </x14:dxf>
          </x14:cfRule>
          <xm:sqref>F20</xm:sqref>
        </x14:conditionalFormatting>
        <x14:conditionalFormatting xmlns:xm="http://schemas.microsoft.com/office/excel/2006/main">
          <x14:cfRule type="expression" priority="858" stopIfTrue="1" id="{A9906880-D8BE-4427-A3C3-883CA6C9CAE8}">
            <xm:f>Report_Est_PL!$B$3="M USD"</xm:f>
            <x14:dxf>
              <numFmt numFmtId="183" formatCode="#,##0,,_);\(#,##0,,\);&quot; - &quot;;@_)"/>
            </x14:dxf>
          </x14:cfRule>
          <xm:sqref>G20</xm:sqref>
        </x14:conditionalFormatting>
        <x14:conditionalFormatting xmlns:xm="http://schemas.microsoft.com/office/excel/2006/main">
          <x14:cfRule type="expression" priority="857" stopIfTrue="1" id="{7596ECD5-048D-417D-A1F4-84D1A6F66A8C}">
            <xm:f>Report_Est_PL!$B$3="M USD"</xm:f>
            <x14:dxf>
              <numFmt numFmtId="183" formatCode="#,##0,,_);\(#,##0,,\);&quot; - &quot;;@_)"/>
            </x14:dxf>
          </x14:cfRule>
          <xm:sqref>H20</xm:sqref>
        </x14:conditionalFormatting>
        <x14:conditionalFormatting xmlns:xm="http://schemas.microsoft.com/office/excel/2006/main">
          <x14:cfRule type="expression" priority="856" stopIfTrue="1" id="{32B3E67D-1E3C-424B-A16D-A4C4CEFF96CD}">
            <xm:f>Report_Est_PL!$B$3="M USD"</xm:f>
            <x14:dxf>
              <numFmt numFmtId="183" formatCode="#,##0,,_);\(#,##0,,\);&quot; - &quot;;@_)"/>
            </x14:dxf>
          </x14:cfRule>
          <xm:sqref>I20</xm:sqref>
        </x14:conditionalFormatting>
        <x14:conditionalFormatting xmlns:xm="http://schemas.microsoft.com/office/excel/2006/main">
          <x14:cfRule type="expression" priority="855" stopIfTrue="1" id="{C35281D0-E0BF-4264-ACED-AB6263A564FF}">
            <xm:f>Report_Est_PL!$B$3="M USD"</xm:f>
            <x14:dxf>
              <numFmt numFmtId="183" formatCode="#,##0,,_);\(#,##0,,\);&quot; - &quot;;@_)"/>
            </x14:dxf>
          </x14:cfRule>
          <xm:sqref>J20</xm:sqref>
        </x14:conditionalFormatting>
        <x14:conditionalFormatting xmlns:xm="http://schemas.microsoft.com/office/excel/2006/main">
          <x14:cfRule type="expression" priority="854" stopIfTrue="1" id="{BE096015-BAE5-4BFC-9F46-35D8D0189CBF}">
            <xm:f>Report_Est_PL!$B$3="M USD"</xm:f>
            <x14:dxf>
              <numFmt numFmtId="183" formatCode="#,##0,,_);\(#,##0,,\);&quot; - &quot;;@_)"/>
            </x14:dxf>
          </x14:cfRule>
          <xm:sqref>K20</xm:sqref>
        </x14:conditionalFormatting>
        <x14:conditionalFormatting xmlns:xm="http://schemas.microsoft.com/office/excel/2006/main">
          <x14:cfRule type="expression" priority="853" stopIfTrue="1" id="{89DE0343-BFEB-47CF-8131-7F79B6F255A7}">
            <xm:f>Report_Est_PL!$B$3="M USD"</xm:f>
            <x14:dxf>
              <numFmt numFmtId="183" formatCode="#,##0,,_);\(#,##0,,\);&quot; - &quot;;@_)"/>
            </x14:dxf>
          </x14:cfRule>
          <xm:sqref>L20</xm:sqref>
        </x14:conditionalFormatting>
        <x14:conditionalFormatting xmlns:xm="http://schemas.microsoft.com/office/excel/2006/main">
          <x14:cfRule type="expression" priority="852" stopIfTrue="1" id="{8BE1798A-ECBA-4C61-9FA9-F31113EF632F}">
            <xm:f>Report_Est_PL!$B$3="M USD"</xm:f>
            <x14:dxf>
              <numFmt numFmtId="183" formatCode="#,##0,,_);\(#,##0,,\);&quot; - &quot;;@_)"/>
            </x14:dxf>
          </x14:cfRule>
          <xm:sqref>M20</xm:sqref>
        </x14:conditionalFormatting>
        <x14:conditionalFormatting xmlns:xm="http://schemas.microsoft.com/office/excel/2006/main">
          <x14:cfRule type="expression" priority="851" stopIfTrue="1" id="{3648FA78-EBCF-4853-B422-83BA8A4CBD60}">
            <xm:f>Report_Est_PL!$B$3="M USD"</xm:f>
            <x14:dxf>
              <numFmt numFmtId="183" formatCode="#,##0,,_);\(#,##0,,\);&quot; - &quot;;@_)"/>
            </x14:dxf>
          </x14:cfRule>
          <xm:sqref>N20</xm:sqref>
        </x14:conditionalFormatting>
        <x14:conditionalFormatting xmlns:xm="http://schemas.microsoft.com/office/excel/2006/main">
          <x14:cfRule type="expression" priority="850" stopIfTrue="1" id="{B6A2DC86-DFD2-46A7-8C99-E82EB0D7DA9D}">
            <xm:f>Report_Est_PL!$B$3="M USD"</xm:f>
            <x14:dxf>
              <numFmt numFmtId="183" formatCode="#,##0,,_);\(#,##0,,\);&quot; - &quot;;@_)"/>
            </x14:dxf>
          </x14:cfRule>
          <xm:sqref>O20</xm:sqref>
        </x14:conditionalFormatting>
        <x14:conditionalFormatting xmlns:xm="http://schemas.microsoft.com/office/excel/2006/main">
          <x14:cfRule type="expression" priority="849" stopIfTrue="1" id="{293E7241-2389-4D55-9ABC-28D04B23FF38}">
            <xm:f>Report_Est_PL!$B$3="M USD"</xm:f>
            <x14:dxf>
              <numFmt numFmtId="183" formatCode="#,##0,,_);\(#,##0,,\);&quot; - &quot;;@_)"/>
            </x14:dxf>
          </x14:cfRule>
          <xm:sqref>F21</xm:sqref>
        </x14:conditionalFormatting>
        <x14:conditionalFormatting xmlns:xm="http://schemas.microsoft.com/office/excel/2006/main">
          <x14:cfRule type="expression" priority="848" stopIfTrue="1" id="{CE2CABC0-AE71-445A-9660-B24BEF468C00}">
            <xm:f>Report_Est_PL!$B$3="M USD"</xm:f>
            <x14:dxf>
              <numFmt numFmtId="183" formatCode="#,##0,,_);\(#,##0,,\);&quot; - &quot;;@_)"/>
            </x14:dxf>
          </x14:cfRule>
          <xm:sqref>G21</xm:sqref>
        </x14:conditionalFormatting>
        <x14:conditionalFormatting xmlns:xm="http://schemas.microsoft.com/office/excel/2006/main">
          <x14:cfRule type="expression" priority="847" stopIfTrue="1" id="{78610DFE-3417-4D0E-B863-D6D0F784F8E1}">
            <xm:f>Report_Est_PL!$B$3="M USD"</xm:f>
            <x14:dxf>
              <numFmt numFmtId="183" formatCode="#,##0,,_);\(#,##0,,\);&quot; - &quot;;@_)"/>
            </x14:dxf>
          </x14:cfRule>
          <xm:sqref>H21</xm:sqref>
        </x14:conditionalFormatting>
        <x14:conditionalFormatting xmlns:xm="http://schemas.microsoft.com/office/excel/2006/main">
          <x14:cfRule type="expression" priority="846" stopIfTrue="1" id="{E18ABA39-9C08-452C-81CD-65002566AE95}">
            <xm:f>Report_Est_PL!$B$3="M USD"</xm:f>
            <x14:dxf>
              <numFmt numFmtId="183" formatCode="#,##0,,_);\(#,##0,,\);&quot; - &quot;;@_)"/>
            </x14:dxf>
          </x14:cfRule>
          <xm:sqref>I21</xm:sqref>
        </x14:conditionalFormatting>
        <x14:conditionalFormatting xmlns:xm="http://schemas.microsoft.com/office/excel/2006/main">
          <x14:cfRule type="expression" priority="845" stopIfTrue="1" id="{1E1E0067-6F16-415A-8E63-AD47162DE15E}">
            <xm:f>Report_Est_PL!$B$3="M USD"</xm:f>
            <x14:dxf>
              <numFmt numFmtId="183" formatCode="#,##0,,_);\(#,##0,,\);&quot; - &quot;;@_)"/>
            </x14:dxf>
          </x14:cfRule>
          <xm:sqref>J21</xm:sqref>
        </x14:conditionalFormatting>
        <x14:conditionalFormatting xmlns:xm="http://schemas.microsoft.com/office/excel/2006/main">
          <x14:cfRule type="expression" priority="844" stopIfTrue="1" id="{88247C93-F8DE-48F3-9BB1-1A78EDFE1A93}">
            <xm:f>Report_Est_PL!$B$3="M USD"</xm:f>
            <x14:dxf>
              <numFmt numFmtId="183" formatCode="#,##0,,_);\(#,##0,,\);&quot; - &quot;;@_)"/>
            </x14:dxf>
          </x14:cfRule>
          <xm:sqref>K21</xm:sqref>
        </x14:conditionalFormatting>
        <x14:conditionalFormatting xmlns:xm="http://schemas.microsoft.com/office/excel/2006/main">
          <x14:cfRule type="expression" priority="843" stopIfTrue="1" id="{32FEC0B6-1065-4E04-A607-ED3F27B38729}">
            <xm:f>Report_Est_PL!$B$3="M USD"</xm:f>
            <x14:dxf>
              <numFmt numFmtId="183" formatCode="#,##0,,_);\(#,##0,,\);&quot; - &quot;;@_)"/>
            </x14:dxf>
          </x14:cfRule>
          <xm:sqref>L21</xm:sqref>
        </x14:conditionalFormatting>
        <x14:conditionalFormatting xmlns:xm="http://schemas.microsoft.com/office/excel/2006/main">
          <x14:cfRule type="expression" priority="842" stopIfTrue="1" id="{F6365D35-CC23-47BB-8340-CB7829706184}">
            <xm:f>Report_Est_PL!$B$3="M USD"</xm:f>
            <x14:dxf>
              <numFmt numFmtId="183" formatCode="#,##0,,_);\(#,##0,,\);&quot; - &quot;;@_)"/>
            </x14:dxf>
          </x14:cfRule>
          <xm:sqref>M21</xm:sqref>
        </x14:conditionalFormatting>
        <x14:conditionalFormatting xmlns:xm="http://schemas.microsoft.com/office/excel/2006/main">
          <x14:cfRule type="expression" priority="841" stopIfTrue="1" id="{F82FE597-C3A2-4097-AA3D-5D98C03CC3FA}">
            <xm:f>Report_Est_PL!$B$3="M USD"</xm:f>
            <x14:dxf>
              <numFmt numFmtId="183" formatCode="#,##0,,_);\(#,##0,,\);&quot; - &quot;;@_)"/>
            </x14:dxf>
          </x14:cfRule>
          <xm:sqref>N21</xm:sqref>
        </x14:conditionalFormatting>
        <x14:conditionalFormatting xmlns:xm="http://schemas.microsoft.com/office/excel/2006/main">
          <x14:cfRule type="expression" priority="840" stopIfTrue="1" id="{F059CF90-4C6B-4A7D-B71C-BC3D207C268C}">
            <xm:f>Report_Est_PL!$B$3="M USD"</xm:f>
            <x14:dxf>
              <numFmt numFmtId="183" formatCode="#,##0,,_);\(#,##0,,\);&quot; - &quot;;@_)"/>
            </x14:dxf>
          </x14:cfRule>
          <xm:sqref>O21</xm:sqref>
        </x14:conditionalFormatting>
        <x14:conditionalFormatting xmlns:xm="http://schemas.microsoft.com/office/excel/2006/main">
          <x14:cfRule type="expression" priority="839" stopIfTrue="1" id="{52BCD985-4608-4D5F-BA95-B611E41289AC}">
            <xm:f>Report_Est_PL!$B$3="M USD"</xm:f>
            <x14:dxf>
              <numFmt numFmtId="183" formatCode="#,##0,,_);\(#,##0,,\);&quot; - &quot;;@_)"/>
            </x14:dxf>
          </x14:cfRule>
          <xm:sqref>F22</xm:sqref>
        </x14:conditionalFormatting>
        <x14:conditionalFormatting xmlns:xm="http://schemas.microsoft.com/office/excel/2006/main">
          <x14:cfRule type="expression" priority="838" stopIfTrue="1" id="{180F941B-C033-4448-89AA-D21C24D19F96}">
            <xm:f>Report_Est_PL!$B$3="M USD"</xm:f>
            <x14:dxf>
              <numFmt numFmtId="183" formatCode="#,##0,,_);\(#,##0,,\);&quot; - &quot;;@_)"/>
            </x14:dxf>
          </x14:cfRule>
          <xm:sqref>G22</xm:sqref>
        </x14:conditionalFormatting>
        <x14:conditionalFormatting xmlns:xm="http://schemas.microsoft.com/office/excel/2006/main">
          <x14:cfRule type="expression" priority="837" stopIfTrue="1" id="{FB6374CA-94BE-467F-A0D7-D895C8874A5D}">
            <xm:f>Report_Est_PL!$B$3="M USD"</xm:f>
            <x14:dxf>
              <numFmt numFmtId="183" formatCode="#,##0,,_);\(#,##0,,\);&quot; - &quot;;@_)"/>
            </x14:dxf>
          </x14:cfRule>
          <xm:sqref>H22</xm:sqref>
        </x14:conditionalFormatting>
        <x14:conditionalFormatting xmlns:xm="http://schemas.microsoft.com/office/excel/2006/main">
          <x14:cfRule type="expression" priority="836" stopIfTrue="1" id="{857F2B07-5EBA-4B0E-A652-51A928308BB9}">
            <xm:f>Report_Est_PL!$B$3="M USD"</xm:f>
            <x14:dxf>
              <numFmt numFmtId="183" formatCode="#,##0,,_);\(#,##0,,\);&quot; - &quot;;@_)"/>
            </x14:dxf>
          </x14:cfRule>
          <xm:sqref>I22</xm:sqref>
        </x14:conditionalFormatting>
        <x14:conditionalFormatting xmlns:xm="http://schemas.microsoft.com/office/excel/2006/main">
          <x14:cfRule type="expression" priority="835" stopIfTrue="1" id="{47022E6E-A4E4-4FD1-98EE-0A7ADCDD948E}">
            <xm:f>Report_Est_PL!$B$3="M USD"</xm:f>
            <x14:dxf>
              <numFmt numFmtId="183" formatCode="#,##0,,_);\(#,##0,,\);&quot; - &quot;;@_)"/>
            </x14:dxf>
          </x14:cfRule>
          <xm:sqref>J22</xm:sqref>
        </x14:conditionalFormatting>
        <x14:conditionalFormatting xmlns:xm="http://schemas.microsoft.com/office/excel/2006/main">
          <x14:cfRule type="expression" priority="834" stopIfTrue="1" id="{27A0145A-87CB-4293-832B-18277AE457E9}">
            <xm:f>Report_Est_PL!$B$3="M USD"</xm:f>
            <x14:dxf>
              <numFmt numFmtId="183" formatCode="#,##0,,_);\(#,##0,,\);&quot; - &quot;;@_)"/>
            </x14:dxf>
          </x14:cfRule>
          <xm:sqref>K22</xm:sqref>
        </x14:conditionalFormatting>
        <x14:conditionalFormatting xmlns:xm="http://schemas.microsoft.com/office/excel/2006/main">
          <x14:cfRule type="expression" priority="833" stopIfTrue="1" id="{CD53ABF8-339E-4504-9106-4099771A3EFC}">
            <xm:f>Report_Est_PL!$B$3="M USD"</xm:f>
            <x14:dxf>
              <numFmt numFmtId="183" formatCode="#,##0,,_);\(#,##0,,\);&quot; - &quot;;@_)"/>
            </x14:dxf>
          </x14:cfRule>
          <xm:sqref>L22</xm:sqref>
        </x14:conditionalFormatting>
        <x14:conditionalFormatting xmlns:xm="http://schemas.microsoft.com/office/excel/2006/main">
          <x14:cfRule type="expression" priority="832" stopIfTrue="1" id="{CDDB667B-9433-44CB-ACEC-C70E22BC1A4C}">
            <xm:f>Report_Est_PL!$B$3="M USD"</xm:f>
            <x14:dxf>
              <numFmt numFmtId="183" formatCode="#,##0,,_);\(#,##0,,\);&quot; - &quot;;@_)"/>
            </x14:dxf>
          </x14:cfRule>
          <xm:sqref>M22</xm:sqref>
        </x14:conditionalFormatting>
        <x14:conditionalFormatting xmlns:xm="http://schemas.microsoft.com/office/excel/2006/main">
          <x14:cfRule type="expression" priority="831" stopIfTrue="1" id="{9EC3B992-5379-459E-BFCD-4A8D72B5FDC2}">
            <xm:f>Report_Est_PL!$B$3="M USD"</xm:f>
            <x14:dxf>
              <numFmt numFmtId="183" formatCode="#,##0,,_);\(#,##0,,\);&quot; - &quot;;@_)"/>
            </x14:dxf>
          </x14:cfRule>
          <xm:sqref>N22</xm:sqref>
        </x14:conditionalFormatting>
        <x14:conditionalFormatting xmlns:xm="http://schemas.microsoft.com/office/excel/2006/main">
          <x14:cfRule type="expression" priority="830" stopIfTrue="1" id="{6CF65D5E-D815-4BF8-ACC6-0C54071310A7}">
            <xm:f>Report_Est_PL!$B$3="M USD"</xm:f>
            <x14:dxf>
              <numFmt numFmtId="183" formatCode="#,##0,,_);\(#,##0,,\);&quot; - &quot;;@_)"/>
            </x14:dxf>
          </x14:cfRule>
          <xm:sqref>O22</xm:sqref>
        </x14:conditionalFormatting>
        <x14:conditionalFormatting xmlns:xm="http://schemas.microsoft.com/office/excel/2006/main">
          <x14:cfRule type="expression" priority="829" stopIfTrue="1" id="{14100CD2-7657-4F32-8282-CA63AA186A85}">
            <xm:f>Report_Est_PL!$B$3="M USD"</xm:f>
            <x14:dxf>
              <numFmt numFmtId="183" formatCode="#,##0,,_);\(#,##0,,\);&quot; - &quot;;@_)"/>
            </x14:dxf>
          </x14:cfRule>
          <xm:sqref>F23</xm:sqref>
        </x14:conditionalFormatting>
        <x14:conditionalFormatting xmlns:xm="http://schemas.microsoft.com/office/excel/2006/main">
          <x14:cfRule type="expression" priority="828" stopIfTrue="1" id="{4C3DF39A-896A-4106-A9F0-2BF3CBD231B3}">
            <xm:f>Report_Est_PL!$B$3="M USD"</xm:f>
            <x14:dxf>
              <numFmt numFmtId="183" formatCode="#,##0,,_);\(#,##0,,\);&quot; - &quot;;@_)"/>
            </x14:dxf>
          </x14:cfRule>
          <xm:sqref>G23</xm:sqref>
        </x14:conditionalFormatting>
        <x14:conditionalFormatting xmlns:xm="http://schemas.microsoft.com/office/excel/2006/main">
          <x14:cfRule type="expression" priority="827" stopIfTrue="1" id="{31AC1E16-70AB-44C8-98F1-FDA14F4442D3}">
            <xm:f>Report_Est_PL!$B$3="M USD"</xm:f>
            <x14:dxf>
              <numFmt numFmtId="183" formatCode="#,##0,,_);\(#,##0,,\);&quot; - &quot;;@_)"/>
            </x14:dxf>
          </x14:cfRule>
          <xm:sqref>H23</xm:sqref>
        </x14:conditionalFormatting>
        <x14:conditionalFormatting xmlns:xm="http://schemas.microsoft.com/office/excel/2006/main">
          <x14:cfRule type="expression" priority="826" stopIfTrue="1" id="{5B66EABB-1971-48CD-A476-DC428964E2B8}">
            <xm:f>Report_Est_PL!$B$3="M USD"</xm:f>
            <x14:dxf>
              <numFmt numFmtId="183" formatCode="#,##0,,_);\(#,##0,,\);&quot; - &quot;;@_)"/>
            </x14:dxf>
          </x14:cfRule>
          <xm:sqref>I23</xm:sqref>
        </x14:conditionalFormatting>
        <x14:conditionalFormatting xmlns:xm="http://schemas.microsoft.com/office/excel/2006/main">
          <x14:cfRule type="expression" priority="825" stopIfTrue="1" id="{90F6CA16-F94F-431B-88E3-A0827B87B56C}">
            <xm:f>Report_Est_PL!$B$3="M USD"</xm:f>
            <x14:dxf>
              <numFmt numFmtId="183" formatCode="#,##0,,_);\(#,##0,,\);&quot; - &quot;;@_)"/>
            </x14:dxf>
          </x14:cfRule>
          <xm:sqref>J23</xm:sqref>
        </x14:conditionalFormatting>
        <x14:conditionalFormatting xmlns:xm="http://schemas.microsoft.com/office/excel/2006/main">
          <x14:cfRule type="expression" priority="824" stopIfTrue="1" id="{D3134C4B-B4D4-4374-99A5-A8E5FBA4D80C}">
            <xm:f>Report_Est_PL!$B$3="M USD"</xm:f>
            <x14:dxf>
              <numFmt numFmtId="183" formatCode="#,##0,,_);\(#,##0,,\);&quot; - &quot;;@_)"/>
            </x14:dxf>
          </x14:cfRule>
          <xm:sqref>K23</xm:sqref>
        </x14:conditionalFormatting>
        <x14:conditionalFormatting xmlns:xm="http://schemas.microsoft.com/office/excel/2006/main">
          <x14:cfRule type="expression" priority="823" stopIfTrue="1" id="{BFD71B46-9CB4-4C94-9C2B-81BC2CFC9A94}">
            <xm:f>Report_Est_PL!$B$3="M USD"</xm:f>
            <x14:dxf>
              <numFmt numFmtId="183" formatCode="#,##0,,_);\(#,##0,,\);&quot; - &quot;;@_)"/>
            </x14:dxf>
          </x14:cfRule>
          <xm:sqref>L23</xm:sqref>
        </x14:conditionalFormatting>
        <x14:conditionalFormatting xmlns:xm="http://schemas.microsoft.com/office/excel/2006/main">
          <x14:cfRule type="expression" priority="822" stopIfTrue="1" id="{0D8EF33A-F2DB-4A40-ABC3-157E2441B0D3}">
            <xm:f>Report_Est_PL!$B$3="M USD"</xm:f>
            <x14:dxf>
              <numFmt numFmtId="183" formatCode="#,##0,,_);\(#,##0,,\);&quot; - &quot;;@_)"/>
            </x14:dxf>
          </x14:cfRule>
          <xm:sqref>M23</xm:sqref>
        </x14:conditionalFormatting>
        <x14:conditionalFormatting xmlns:xm="http://schemas.microsoft.com/office/excel/2006/main">
          <x14:cfRule type="expression" priority="821" stopIfTrue="1" id="{E045AA6B-E556-4C18-935A-762869332FD4}">
            <xm:f>Report_Est_PL!$B$3="M USD"</xm:f>
            <x14:dxf>
              <numFmt numFmtId="183" formatCode="#,##0,,_);\(#,##0,,\);&quot; - &quot;;@_)"/>
            </x14:dxf>
          </x14:cfRule>
          <xm:sqref>N23</xm:sqref>
        </x14:conditionalFormatting>
        <x14:conditionalFormatting xmlns:xm="http://schemas.microsoft.com/office/excel/2006/main">
          <x14:cfRule type="expression" priority="820" stopIfTrue="1" id="{95CC45DB-B442-4772-963D-52D91980B091}">
            <xm:f>Report_Est_PL!$B$3="M USD"</xm:f>
            <x14:dxf>
              <numFmt numFmtId="183" formatCode="#,##0,,_);\(#,##0,,\);&quot; - &quot;;@_)"/>
            </x14:dxf>
          </x14:cfRule>
          <xm:sqref>O23</xm:sqref>
        </x14:conditionalFormatting>
        <x14:conditionalFormatting xmlns:xm="http://schemas.microsoft.com/office/excel/2006/main">
          <x14:cfRule type="expression" priority="819" stopIfTrue="1" id="{277DEEA6-09AA-4752-ABBB-73334C00FAC3}">
            <xm:f>Report_Est_PL!$B$3="M USD"</xm:f>
            <x14:dxf>
              <numFmt numFmtId="183" formatCode="#,##0,,_);\(#,##0,,\);&quot; - &quot;;@_)"/>
            </x14:dxf>
          </x14:cfRule>
          <xm:sqref>F24</xm:sqref>
        </x14:conditionalFormatting>
        <x14:conditionalFormatting xmlns:xm="http://schemas.microsoft.com/office/excel/2006/main">
          <x14:cfRule type="expression" priority="818" stopIfTrue="1" id="{8659ED5E-8D75-454C-8BF9-4583FFD435F3}">
            <xm:f>Report_Est_PL!$B$3="M USD"</xm:f>
            <x14:dxf>
              <numFmt numFmtId="183" formatCode="#,##0,,_);\(#,##0,,\);&quot; - &quot;;@_)"/>
            </x14:dxf>
          </x14:cfRule>
          <xm:sqref>G24</xm:sqref>
        </x14:conditionalFormatting>
        <x14:conditionalFormatting xmlns:xm="http://schemas.microsoft.com/office/excel/2006/main">
          <x14:cfRule type="expression" priority="817" stopIfTrue="1" id="{D9ECE4C5-5D95-44F8-9BEB-8D2CAEFAE020}">
            <xm:f>Report_Est_PL!$B$3="M USD"</xm:f>
            <x14:dxf>
              <numFmt numFmtId="183" formatCode="#,##0,,_);\(#,##0,,\);&quot; - &quot;;@_)"/>
            </x14:dxf>
          </x14:cfRule>
          <xm:sqref>H24</xm:sqref>
        </x14:conditionalFormatting>
        <x14:conditionalFormatting xmlns:xm="http://schemas.microsoft.com/office/excel/2006/main">
          <x14:cfRule type="expression" priority="816" stopIfTrue="1" id="{7892396A-5F0A-416F-A21C-A673971D8EF2}">
            <xm:f>Report_Est_PL!$B$3="M USD"</xm:f>
            <x14:dxf>
              <numFmt numFmtId="183" formatCode="#,##0,,_);\(#,##0,,\);&quot; - &quot;;@_)"/>
            </x14:dxf>
          </x14:cfRule>
          <xm:sqref>I24</xm:sqref>
        </x14:conditionalFormatting>
        <x14:conditionalFormatting xmlns:xm="http://schemas.microsoft.com/office/excel/2006/main">
          <x14:cfRule type="expression" priority="815" stopIfTrue="1" id="{38E2728F-8EAA-44C4-BC50-59276706E58B}">
            <xm:f>Report_Est_PL!$B$3="M USD"</xm:f>
            <x14:dxf>
              <numFmt numFmtId="183" formatCode="#,##0,,_);\(#,##0,,\);&quot; - &quot;;@_)"/>
            </x14:dxf>
          </x14:cfRule>
          <xm:sqref>J24</xm:sqref>
        </x14:conditionalFormatting>
        <x14:conditionalFormatting xmlns:xm="http://schemas.microsoft.com/office/excel/2006/main">
          <x14:cfRule type="expression" priority="814" stopIfTrue="1" id="{74FC004B-C021-45E1-901C-F15C14893A8C}">
            <xm:f>Report_Est_PL!$B$3="M USD"</xm:f>
            <x14:dxf>
              <numFmt numFmtId="183" formatCode="#,##0,,_);\(#,##0,,\);&quot; - &quot;;@_)"/>
            </x14:dxf>
          </x14:cfRule>
          <xm:sqref>K24</xm:sqref>
        </x14:conditionalFormatting>
        <x14:conditionalFormatting xmlns:xm="http://schemas.microsoft.com/office/excel/2006/main">
          <x14:cfRule type="expression" priority="813" stopIfTrue="1" id="{2B326655-3ABA-427C-B698-54F9237CA337}">
            <xm:f>Report_Est_PL!$B$3="M USD"</xm:f>
            <x14:dxf>
              <numFmt numFmtId="183" formatCode="#,##0,,_);\(#,##0,,\);&quot; - &quot;;@_)"/>
            </x14:dxf>
          </x14:cfRule>
          <xm:sqref>L24</xm:sqref>
        </x14:conditionalFormatting>
        <x14:conditionalFormatting xmlns:xm="http://schemas.microsoft.com/office/excel/2006/main">
          <x14:cfRule type="expression" priority="812" stopIfTrue="1" id="{38C23582-E573-414F-B471-EDE16C738832}">
            <xm:f>Report_Est_PL!$B$3="M USD"</xm:f>
            <x14:dxf>
              <numFmt numFmtId="183" formatCode="#,##0,,_);\(#,##0,,\);&quot; - &quot;;@_)"/>
            </x14:dxf>
          </x14:cfRule>
          <xm:sqref>M24</xm:sqref>
        </x14:conditionalFormatting>
        <x14:conditionalFormatting xmlns:xm="http://schemas.microsoft.com/office/excel/2006/main">
          <x14:cfRule type="expression" priority="811" stopIfTrue="1" id="{5EFDAAED-99FD-4B85-A268-ED5158F75F17}">
            <xm:f>Report_Est_PL!$B$3="M USD"</xm:f>
            <x14:dxf>
              <numFmt numFmtId="183" formatCode="#,##0,,_);\(#,##0,,\);&quot; - &quot;;@_)"/>
            </x14:dxf>
          </x14:cfRule>
          <xm:sqref>N24</xm:sqref>
        </x14:conditionalFormatting>
        <x14:conditionalFormatting xmlns:xm="http://schemas.microsoft.com/office/excel/2006/main">
          <x14:cfRule type="expression" priority="810" stopIfTrue="1" id="{CF29B256-6E0E-4FDE-ACEC-3BEEABAE8A1C}">
            <xm:f>Report_Est_PL!$B$3="M USD"</xm:f>
            <x14:dxf>
              <numFmt numFmtId="183" formatCode="#,##0,,_);\(#,##0,,\);&quot; - &quot;;@_)"/>
            </x14:dxf>
          </x14:cfRule>
          <xm:sqref>O24</xm:sqref>
        </x14:conditionalFormatting>
        <x14:conditionalFormatting xmlns:xm="http://schemas.microsoft.com/office/excel/2006/main">
          <x14:cfRule type="expression" priority="809" stopIfTrue="1" id="{32303C3D-7281-4EC5-B69A-B3D4A4EF5AD2}">
            <xm:f>Report_Est_PL!$B$3="M USD"</xm:f>
            <x14:dxf>
              <numFmt numFmtId="183" formatCode="#,##0,,_);\(#,##0,,\);&quot; - &quot;;@_)"/>
            </x14:dxf>
          </x14:cfRule>
          <xm:sqref>F25</xm:sqref>
        </x14:conditionalFormatting>
        <x14:conditionalFormatting xmlns:xm="http://schemas.microsoft.com/office/excel/2006/main">
          <x14:cfRule type="expression" priority="808" stopIfTrue="1" id="{C7341B9F-52F7-41CD-A2E5-53BAA3E890D9}">
            <xm:f>Report_Est_PL!$B$3="M USD"</xm:f>
            <x14:dxf>
              <numFmt numFmtId="183" formatCode="#,##0,,_);\(#,##0,,\);&quot; - &quot;;@_)"/>
            </x14:dxf>
          </x14:cfRule>
          <xm:sqref>G25</xm:sqref>
        </x14:conditionalFormatting>
        <x14:conditionalFormatting xmlns:xm="http://schemas.microsoft.com/office/excel/2006/main">
          <x14:cfRule type="expression" priority="807" stopIfTrue="1" id="{E841990D-24DD-4C4D-9188-FADBB2DFF40C}">
            <xm:f>Report_Est_PL!$B$3="M USD"</xm:f>
            <x14:dxf>
              <numFmt numFmtId="183" formatCode="#,##0,,_);\(#,##0,,\);&quot; - &quot;;@_)"/>
            </x14:dxf>
          </x14:cfRule>
          <xm:sqref>H25</xm:sqref>
        </x14:conditionalFormatting>
        <x14:conditionalFormatting xmlns:xm="http://schemas.microsoft.com/office/excel/2006/main">
          <x14:cfRule type="expression" priority="806" stopIfTrue="1" id="{49996CEE-F535-4CD0-A631-96538ACD5320}">
            <xm:f>Report_Est_PL!$B$3="M USD"</xm:f>
            <x14:dxf>
              <numFmt numFmtId="183" formatCode="#,##0,,_);\(#,##0,,\);&quot; - &quot;;@_)"/>
            </x14:dxf>
          </x14:cfRule>
          <xm:sqref>I25</xm:sqref>
        </x14:conditionalFormatting>
        <x14:conditionalFormatting xmlns:xm="http://schemas.microsoft.com/office/excel/2006/main">
          <x14:cfRule type="expression" priority="805" stopIfTrue="1" id="{7D720AED-B0F1-4E52-8029-512395C21029}">
            <xm:f>Report_Est_PL!$B$3="M USD"</xm:f>
            <x14:dxf>
              <numFmt numFmtId="183" formatCode="#,##0,,_);\(#,##0,,\);&quot; - &quot;;@_)"/>
            </x14:dxf>
          </x14:cfRule>
          <xm:sqref>J25</xm:sqref>
        </x14:conditionalFormatting>
        <x14:conditionalFormatting xmlns:xm="http://schemas.microsoft.com/office/excel/2006/main">
          <x14:cfRule type="expression" priority="804" stopIfTrue="1" id="{883FF504-3DD5-4845-833C-2C4D6B936087}">
            <xm:f>Report_Est_PL!$B$3="M USD"</xm:f>
            <x14:dxf>
              <numFmt numFmtId="183" formatCode="#,##0,,_);\(#,##0,,\);&quot; - &quot;;@_)"/>
            </x14:dxf>
          </x14:cfRule>
          <xm:sqref>K25</xm:sqref>
        </x14:conditionalFormatting>
        <x14:conditionalFormatting xmlns:xm="http://schemas.microsoft.com/office/excel/2006/main">
          <x14:cfRule type="expression" priority="803" stopIfTrue="1" id="{48E35280-6680-4FC6-8E33-4D3020454BD9}">
            <xm:f>Report_Est_PL!$B$3="M USD"</xm:f>
            <x14:dxf>
              <numFmt numFmtId="183" formatCode="#,##0,,_);\(#,##0,,\);&quot; - &quot;;@_)"/>
            </x14:dxf>
          </x14:cfRule>
          <xm:sqref>L25</xm:sqref>
        </x14:conditionalFormatting>
        <x14:conditionalFormatting xmlns:xm="http://schemas.microsoft.com/office/excel/2006/main">
          <x14:cfRule type="expression" priority="802" stopIfTrue="1" id="{2A9BA19F-14BC-4653-8117-BC6749CEA806}">
            <xm:f>Report_Est_PL!$B$3="M USD"</xm:f>
            <x14:dxf>
              <numFmt numFmtId="183" formatCode="#,##0,,_);\(#,##0,,\);&quot; - &quot;;@_)"/>
            </x14:dxf>
          </x14:cfRule>
          <xm:sqref>M25</xm:sqref>
        </x14:conditionalFormatting>
        <x14:conditionalFormatting xmlns:xm="http://schemas.microsoft.com/office/excel/2006/main">
          <x14:cfRule type="expression" priority="801" stopIfTrue="1" id="{AED028D2-B5CE-443B-9C52-403E8B875C76}">
            <xm:f>Report_Est_PL!$B$3="M USD"</xm:f>
            <x14:dxf>
              <numFmt numFmtId="183" formatCode="#,##0,,_);\(#,##0,,\);&quot; - &quot;;@_)"/>
            </x14:dxf>
          </x14:cfRule>
          <xm:sqref>N25</xm:sqref>
        </x14:conditionalFormatting>
        <x14:conditionalFormatting xmlns:xm="http://schemas.microsoft.com/office/excel/2006/main">
          <x14:cfRule type="expression" priority="800" stopIfTrue="1" id="{5FA12FA5-B201-4DEA-9908-F8A3826E48B0}">
            <xm:f>Report_Est_PL!$B$3="M USD"</xm:f>
            <x14:dxf>
              <numFmt numFmtId="183" formatCode="#,##0,,_);\(#,##0,,\);&quot; - &quot;;@_)"/>
            </x14:dxf>
          </x14:cfRule>
          <xm:sqref>O25</xm:sqref>
        </x14:conditionalFormatting>
        <x14:conditionalFormatting xmlns:xm="http://schemas.microsoft.com/office/excel/2006/main">
          <x14:cfRule type="expression" priority="799" stopIfTrue="1" id="{F244549F-7C3E-402A-8553-A4683EAE69EE}">
            <xm:f>Report_Est_PL!$B$3="M USD"</xm:f>
            <x14:dxf>
              <numFmt numFmtId="183" formatCode="#,##0,,_);\(#,##0,,\);&quot; - &quot;;@_)"/>
            </x14:dxf>
          </x14:cfRule>
          <xm:sqref>F26</xm:sqref>
        </x14:conditionalFormatting>
        <x14:conditionalFormatting xmlns:xm="http://schemas.microsoft.com/office/excel/2006/main">
          <x14:cfRule type="expression" priority="798" stopIfTrue="1" id="{E1E5E9BD-1461-40B3-AD5F-554D440E8815}">
            <xm:f>Report_Est_PL!$B$3="M USD"</xm:f>
            <x14:dxf>
              <numFmt numFmtId="183" formatCode="#,##0,,_);\(#,##0,,\);&quot; - &quot;;@_)"/>
            </x14:dxf>
          </x14:cfRule>
          <xm:sqref>G26</xm:sqref>
        </x14:conditionalFormatting>
        <x14:conditionalFormatting xmlns:xm="http://schemas.microsoft.com/office/excel/2006/main">
          <x14:cfRule type="expression" priority="797" stopIfTrue="1" id="{0F4DBEEF-C7C0-4509-8727-7E899264A5AC}">
            <xm:f>Report_Est_PL!$B$3="M USD"</xm:f>
            <x14:dxf>
              <numFmt numFmtId="183" formatCode="#,##0,,_);\(#,##0,,\);&quot; - &quot;;@_)"/>
            </x14:dxf>
          </x14:cfRule>
          <xm:sqref>H26</xm:sqref>
        </x14:conditionalFormatting>
        <x14:conditionalFormatting xmlns:xm="http://schemas.microsoft.com/office/excel/2006/main">
          <x14:cfRule type="expression" priority="796" stopIfTrue="1" id="{C9423798-8CFD-4768-B93A-EC981856684E}">
            <xm:f>Report_Est_PL!$B$3="M USD"</xm:f>
            <x14:dxf>
              <numFmt numFmtId="183" formatCode="#,##0,,_);\(#,##0,,\);&quot; - &quot;;@_)"/>
            </x14:dxf>
          </x14:cfRule>
          <xm:sqref>I26</xm:sqref>
        </x14:conditionalFormatting>
        <x14:conditionalFormatting xmlns:xm="http://schemas.microsoft.com/office/excel/2006/main">
          <x14:cfRule type="expression" priority="795" stopIfTrue="1" id="{53C447A0-9DD5-4FDB-BC04-DD2136CF6FC9}">
            <xm:f>Report_Est_PL!$B$3="M USD"</xm:f>
            <x14:dxf>
              <numFmt numFmtId="183" formatCode="#,##0,,_);\(#,##0,,\);&quot; - &quot;;@_)"/>
            </x14:dxf>
          </x14:cfRule>
          <xm:sqref>J26</xm:sqref>
        </x14:conditionalFormatting>
        <x14:conditionalFormatting xmlns:xm="http://schemas.microsoft.com/office/excel/2006/main">
          <x14:cfRule type="expression" priority="794" stopIfTrue="1" id="{2EDBC1D4-7CE8-40ED-851C-C7DB4C67625A}">
            <xm:f>Report_Est_PL!$B$3="M USD"</xm:f>
            <x14:dxf>
              <numFmt numFmtId="183" formatCode="#,##0,,_);\(#,##0,,\);&quot; - &quot;;@_)"/>
            </x14:dxf>
          </x14:cfRule>
          <xm:sqref>K26</xm:sqref>
        </x14:conditionalFormatting>
        <x14:conditionalFormatting xmlns:xm="http://schemas.microsoft.com/office/excel/2006/main">
          <x14:cfRule type="expression" priority="793" stopIfTrue="1" id="{7CB0AEE1-54CA-4ADC-9FF1-64552BA9DDCE}">
            <xm:f>Report_Est_PL!$B$3="M USD"</xm:f>
            <x14:dxf>
              <numFmt numFmtId="183" formatCode="#,##0,,_);\(#,##0,,\);&quot; - &quot;;@_)"/>
            </x14:dxf>
          </x14:cfRule>
          <xm:sqref>L26</xm:sqref>
        </x14:conditionalFormatting>
        <x14:conditionalFormatting xmlns:xm="http://schemas.microsoft.com/office/excel/2006/main">
          <x14:cfRule type="expression" priority="792" stopIfTrue="1" id="{778B2542-9098-44CA-A064-3AB57D57BEAB}">
            <xm:f>Report_Est_PL!$B$3="M USD"</xm:f>
            <x14:dxf>
              <numFmt numFmtId="183" formatCode="#,##0,,_);\(#,##0,,\);&quot; - &quot;;@_)"/>
            </x14:dxf>
          </x14:cfRule>
          <xm:sqref>M26</xm:sqref>
        </x14:conditionalFormatting>
        <x14:conditionalFormatting xmlns:xm="http://schemas.microsoft.com/office/excel/2006/main">
          <x14:cfRule type="expression" priority="791" stopIfTrue="1" id="{962C68C0-B107-419A-9C85-45D695D449BD}">
            <xm:f>Report_Est_PL!$B$3="M USD"</xm:f>
            <x14:dxf>
              <numFmt numFmtId="183" formatCode="#,##0,,_);\(#,##0,,\);&quot; - &quot;;@_)"/>
            </x14:dxf>
          </x14:cfRule>
          <xm:sqref>N26</xm:sqref>
        </x14:conditionalFormatting>
        <x14:conditionalFormatting xmlns:xm="http://schemas.microsoft.com/office/excel/2006/main">
          <x14:cfRule type="expression" priority="790" stopIfTrue="1" id="{68EEA15A-4137-4134-98FC-E26E7B858ABC}">
            <xm:f>Report_Est_PL!$B$3="M USD"</xm:f>
            <x14:dxf>
              <numFmt numFmtId="183" formatCode="#,##0,,_);\(#,##0,,\);&quot; - &quot;;@_)"/>
            </x14:dxf>
          </x14:cfRule>
          <xm:sqref>O26</xm:sqref>
        </x14:conditionalFormatting>
        <x14:conditionalFormatting xmlns:xm="http://schemas.microsoft.com/office/excel/2006/main">
          <x14:cfRule type="expression" priority="789" stopIfTrue="1" id="{02959B4A-1C9D-48B7-84B0-F9146E2E029E}">
            <xm:f>Report_Est_PL!$B$3="M USD"</xm:f>
            <x14:dxf>
              <numFmt numFmtId="183" formatCode="#,##0,,_);\(#,##0,,\);&quot; - &quot;;@_)"/>
            </x14:dxf>
          </x14:cfRule>
          <xm:sqref>F27</xm:sqref>
        </x14:conditionalFormatting>
        <x14:conditionalFormatting xmlns:xm="http://schemas.microsoft.com/office/excel/2006/main">
          <x14:cfRule type="expression" priority="788" stopIfTrue="1" id="{7C336690-CF78-4589-93BD-B1A369F4C138}">
            <xm:f>Report_Est_PL!$B$3="M USD"</xm:f>
            <x14:dxf>
              <numFmt numFmtId="183" formatCode="#,##0,,_);\(#,##0,,\);&quot; - &quot;;@_)"/>
            </x14:dxf>
          </x14:cfRule>
          <xm:sqref>G27</xm:sqref>
        </x14:conditionalFormatting>
        <x14:conditionalFormatting xmlns:xm="http://schemas.microsoft.com/office/excel/2006/main">
          <x14:cfRule type="expression" priority="787" stopIfTrue="1" id="{C6A13ED1-DA5C-4A2F-BB58-00FB46B52B2D}">
            <xm:f>Report_Est_PL!$B$3="M USD"</xm:f>
            <x14:dxf>
              <numFmt numFmtId="183" formatCode="#,##0,,_);\(#,##0,,\);&quot; - &quot;;@_)"/>
            </x14:dxf>
          </x14:cfRule>
          <xm:sqref>H27</xm:sqref>
        </x14:conditionalFormatting>
        <x14:conditionalFormatting xmlns:xm="http://schemas.microsoft.com/office/excel/2006/main">
          <x14:cfRule type="expression" priority="786" stopIfTrue="1" id="{A4B2B9B3-AA2B-4AB5-95B2-D1BE96A6B181}">
            <xm:f>Report_Est_PL!$B$3="M USD"</xm:f>
            <x14:dxf>
              <numFmt numFmtId="183" formatCode="#,##0,,_);\(#,##0,,\);&quot; - &quot;;@_)"/>
            </x14:dxf>
          </x14:cfRule>
          <xm:sqref>I27</xm:sqref>
        </x14:conditionalFormatting>
        <x14:conditionalFormatting xmlns:xm="http://schemas.microsoft.com/office/excel/2006/main">
          <x14:cfRule type="expression" priority="785" stopIfTrue="1" id="{0B3F900C-065C-4F26-AC4B-202CE33C4A53}">
            <xm:f>Report_Est_PL!$B$3="M USD"</xm:f>
            <x14:dxf>
              <numFmt numFmtId="183" formatCode="#,##0,,_);\(#,##0,,\);&quot; - &quot;;@_)"/>
            </x14:dxf>
          </x14:cfRule>
          <xm:sqref>J27</xm:sqref>
        </x14:conditionalFormatting>
        <x14:conditionalFormatting xmlns:xm="http://schemas.microsoft.com/office/excel/2006/main">
          <x14:cfRule type="expression" priority="784" stopIfTrue="1" id="{F859200F-D8F6-4A2D-BCB4-ADFF52289F96}">
            <xm:f>Report_Est_PL!$B$3="M USD"</xm:f>
            <x14:dxf>
              <numFmt numFmtId="183" formatCode="#,##0,,_);\(#,##0,,\);&quot; - &quot;;@_)"/>
            </x14:dxf>
          </x14:cfRule>
          <xm:sqref>K27</xm:sqref>
        </x14:conditionalFormatting>
        <x14:conditionalFormatting xmlns:xm="http://schemas.microsoft.com/office/excel/2006/main">
          <x14:cfRule type="expression" priority="783" stopIfTrue="1" id="{B779C219-7196-4CF4-BE84-C23DE4A9B98A}">
            <xm:f>Report_Est_PL!$B$3="M USD"</xm:f>
            <x14:dxf>
              <numFmt numFmtId="183" formatCode="#,##0,,_);\(#,##0,,\);&quot; - &quot;;@_)"/>
            </x14:dxf>
          </x14:cfRule>
          <xm:sqref>L27</xm:sqref>
        </x14:conditionalFormatting>
        <x14:conditionalFormatting xmlns:xm="http://schemas.microsoft.com/office/excel/2006/main">
          <x14:cfRule type="expression" priority="782" stopIfTrue="1" id="{2D7584D7-3991-4772-A6FA-8C2312F5842A}">
            <xm:f>Report_Est_PL!$B$3="M USD"</xm:f>
            <x14:dxf>
              <numFmt numFmtId="183" formatCode="#,##0,,_);\(#,##0,,\);&quot; - &quot;;@_)"/>
            </x14:dxf>
          </x14:cfRule>
          <xm:sqref>M27</xm:sqref>
        </x14:conditionalFormatting>
        <x14:conditionalFormatting xmlns:xm="http://schemas.microsoft.com/office/excel/2006/main">
          <x14:cfRule type="expression" priority="781" stopIfTrue="1" id="{5F101269-D72E-451A-9C66-E6021F7B2A98}">
            <xm:f>Report_Est_PL!$B$3="M USD"</xm:f>
            <x14:dxf>
              <numFmt numFmtId="183" formatCode="#,##0,,_);\(#,##0,,\);&quot; - &quot;;@_)"/>
            </x14:dxf>
          </x14:cfRule>
          <xm:sqref>N27</xm:sqref>
        </x14:conditionalFormatting>
        <x14:conditionalFormatting xmlns:xm="http://schemas.microsoft.com/office/excel/2006/main">
          <x14:cfRule type="expression" priority="780" stopIfTrue="1" id="{F6DA1A1D-44B1-4DB6-BEF7-850424DFED9B}">
            <xm:f>Report_Est_PL!$B$3="M USD"</xm:f>
            <x14:dxf>
              <numFmt numFmtId="183" formatCode="#,##0,,_);\(#,##0,,\);&quot; - &quot;;@_)"/>
            </x14:dxf>
          </x14:cfRule>
          <xm:sqref>O27</xm:sqref>
        </x14:conditionalFormatting>
        <x14:conditionalFormatting xmlns:xm="http://schemas.microsoft.com/office/excel/2006/main">
          <x14:cfRule type="expression" priority="779" stopIfTrue="1" id="{0714EE4C-5D98-485C-9CEB-53A3629D2065}">
            <xm:f>Report_Est_PL!$B$3="M USD"</xm:f>
            <x14:dxf>
              <numFmt numFmtId="183" formatCode="#,##0,,_);\(#,##0,,\);&quot; - &quot;;@_)"/>
            </x14:dxf>
          </x14:cfRule>
          <xm:sqref>F28</xm:sqref>
        </x14:conditionalFormatting>
        <x14:conditionalFormatting xmlns:xm="http://schemas.microsoft.com/office/excel/2006/main">
          <x14:cfRule type="expression" priority="778" stopIfTrue="1" id="{E010186C-39E7-4AEC-BB7C-84AA16F4C9C1}">
            <xm:f>Report_Est_PL!$B$3="M USD"</xm:f>
            <x14:dxf>
              <numFmt numFmtId="183" formatCode="#,##0,,_);\(#,##0,,\);&quot; - &quot;;@_)"/>
            </x14:dxf>
          </x14:cfRule>
          <xm:sqref>G28</xm:sqref>
        </x14:conditionalFormatting>
        <x14:conditionalFormatting xmlns:xm="http://schemas.microsoft.com/office/excel/2006/main">
          <x14:cfRule type="expression" priority="777" stopIfTrue="1" id="{89CA395A-8C7F-4420-AB91-564126195F7B}">
            <xm:f>Report_Est_PL!$B$3="M USD"</xm:f>
            <x14:dxf>
              <numFmt numFmtId="183" formatCode="#,##0,,_);\(#,##0,,\);&quot; - &quot;;@_)"/>
            </x14:dxf>
          </x14:cfRule>
          <xm:sqref>H28</xm:sqref>
        </x14:conditionalFormatting>
        <x14:conditionalFormatting xmlns:xm="http://schemas.microsoft.com/office/excel/2006/main">
          <x14:cfRule type="expression" priority="776" stopIfTrue="1" id="{0D8F504A-AE06-4824-B00F-AC56B963F675}">
            <xm:f>Report_Est_PL!$B$3="M USD"</xm:f>
            <x14:dxf>
              <numFmt numFmtId="183" formatCode="#,##0,,_);\(#,##0,,\);&quot; - &quot;;@_)"/>
            </x14:dxf>
          </x14:cfRule>
          <xm:sqref>I28</xm:sqref>
        </x14:conditionalFormatting>
        <x14:conditionalFormatting xmlns:xm="http://schemas.microsoft.com/office/excel/2006/main">
          <x14:cfRule type="expression" priority="775" stopIfTrue="1" id="{D58DD682-A5B1-473C-8E9A-B3B713EBA641}">
            <xm:f>Report_Est_PL!$B$3="M USD"</xm:f>
            <x14:dxf>
              <numFmt numFmtId="183" formatCode="#,##0,,_);\(#,##0,,\);&quot; - &quot;;@_)"/>
            </x14:dxf>
          </x14:cfRule>
          <xm:sqref>J28</xm:sqref>
        </x14:conditionalFormatting>
        <x14:conditionalFormatting xmlns:xm="http://schemas.microsoft.com/office/excel/2006/main">
          <x14:cfRule type="expression" priority="774" stopIfTrue="1" id="{CBD18E7B-99F3-4F9A-BE28-FA648BEBC2EC}">
            <xm:f>Report_Est_PL!$B$3="M USD"</xm:f>
            <x14:dxf>
              <numFmt numFmtId="183" formatCode="#,##0,,_);\(#,##0,,\);&quot; - &quot;;@_)"/>
            </x14:dxf>
          </x14:cfRule>
          <xm:sqref>K28</xm:sqref>
        </x14:conditionalFormatting>
        <x14:conditionalFormatting xmlns:xm="http://schemas.microsoft.com/office/excel/2006/main">
          <x14:cfRule type="expression" priority="773" stopIfTrue="1" id="{EB0C271C-0CF4-4D99-8D15-EEA8217AA13C}">
            <xm:f>Report_Est_PL!$B$3="M USD"</xm:f>
            <x14:dxf>
              <numFmt numFmtId="183" formatCode="#,##0,,_);\(#,##0,,\);&quot; - &quot;;@_)"/>
            </x14:dxf>
          </x14:cfRule>
          <xm:sqref>L28</xm:sqref>
        </x14:conditionalFormatting>
        <x14:conditionalFormatting xmlns:xm="http://schemas.microsoft.com/office/excel/2006/main">
          <x14:cfRule type="expression" priority="772" stopIfTrue="1" id="{E6E57410-9101-4D8B-A742-A56D89E84EF1}">
            <xm:f>Report_Est_PL!$B$3="M USD"</xm:f>
            <x14:dxf>
              <numFmt numFmtId="183" formatCode="#,##0,,_);\(#,##0,,\);&quot; - &quot;;@_)"/>
            </x14:dxf>
          </x14:cfRule>
          <xm:sqref>M28</xm:sqref>
        </x14:conditionalFormatting>
        <x14:conditionalFormatting xmlns:xm="http://schemas.microsoft.com/office/excel/2006/main">
          <x14:cfRule type="expression" priority="771" stopIfTrue="1" id="{6C25E0AC-4405-4DE6-B30E-5CC684341D74}">
            <xm:f>Report_Est_PL!$B$3="M USD"</xm:f>
            <x14:dxf>
              <numFmt numFmtId="183" formatCode="#,##0,,_);\(#,##0,,\);&quot; - &quot;;@_)"/>
            </x14:dxf>
          </x14:cfRule>
          <xm:sqref>N28</xm:sqref>
        </x14:conditionalFormatting>
        <x14:conditionalFormatting xmlns:xm="http://schemas.microsoft.com/office/excel/2006/main">
          <x14:cfRule type="expression" priority="770" stopIfTrue="1" id="{C25663D2-08F0-45DA-BAC1-A9C9C679C414}">
            <xm:f>Report_Est_PL!$B$3="M USD"</xm:f>
            <x14:dxf>
              <numFmt numFmtId="183" formatCode="#,##0,,_);\(#,##0,,\);&quot; - &quot;;@_)"/>
            </x14:dxf>
          </x14:cfRule>
          <xm:sqref>O28</xm:sqref>
        </x14:conditionalFormatting>
        <x14:conditionalFormatting xmlns:xm="http://schemas.microsoft.com/office/excel/2006/main">
          <x14:cfRule type="expression" priority="769" stopIfTrue="1" id="{C9F01039-300B-4379-B6AC-D88589390B80}">
            <xm:f>Report_Est_PL!$B$3="M USD"</xm:f>
            <x14:dxf>
              <numFmt numFmtId="183" formatCode="#,##0,,_);\(#,##0,,\);&quot; - &quot;;@_)"/>
            </x14:dxf>
          </x14:cfRule>
          <xm:sqref>F29</xm:sqref>
        </x14:conditionalFormatting>
        <x14:conditionalFormatting xmlns:xm="http://schemas.microsoft.com/office/excel/2006/main">
          <x14:cfRule type="expression" priority="768" stopIfTrue="1" id="{8578E266-F5D1-446C-AF83-19F6F1B6AA5E}">
            <xm:f>Report_Est_PL!$B$3="M USD"</xm:f>
            <x14:dxf>
              <numFmt numFmtId="183" formatCode="#,##0,,_);\(#,##0,,\);&quot; - &quot;;@_)"/>
            </x14:dxf>
          </x14:cfRule>
          <xm:sqref>G29</xm:sqref>
        </x14:conditionalFormatting>
        <x14:conditionalFormatting xmlns:xm="http://schemas.microsoft.com/office/excel/2006/main">
          <x14:cfRule type="expression" priority="767" stopIfTrue="1" id="{3B3A5FA3-890C-4EDA-8B14-D15038B29EBA}">
            <xm:f>Report_Est_PL!$B$3="M USD"</xm:f>
            <x14:dxf>
              <numFmt numFmtId="183" formatCode="#,##0,,_);\(#,##0,,\);&quot; - &quot;;@_)"/>
            </x14:dxf>
          </x14:cfRule>
          <xm:sqref>H29</xm:sqref>
        </x14:conditionalFormatting>
        <x14:conditionalFormatting xmlns:xm="http://schemas.microsoft.com/office/excel/2006/main">
          <x14:cfRule type="expression" priority="766" stopIfTrue="1" id="{408F6902-8044-4AA9-BCF7-01828B3405E2}">
            <xm:f>Report_Est_PL!$B$3="M USD"</xm:f>
            <x14:dxf>
              <numFmt numFmtId="183" formatCode="#,##0,,_);\(#,##0,,\);&quot; - &quot;;@_)"/>
            </x14:dxf>
          </x14:cfRule>
          <xm:sqref>I29</xm:sqref>
        </x14:conditionalFormatting>
        <x14:conditionalFormatting xmlns:xm="http://schemas.microsoft.com/office/excel/2006/main">
          <x14:cfRule type="expression" priority="765" stopIfTrue="1" id="{B79961FE-B56C-48A4-83DB-8A35EB0A40D2}">
            <xm:f>Report_Est_PL!$B$3="M USD"</xm:f>
            <x14:dxf>
              <numFmt numFmtId="183" formatCode="#,##0,,_);\(#,##0,,\);&quot; - &quot;;@_)"/>
            </x14:dxf>
          </x14:cfRule>
          <xm:sqref>J29</xm:sqref>
        </x14:conditionalFormatting>
        <x14:conditionalFormatting xmlns:xm="http://schemas.microsoft.com/office/excel/2006/main">
          <x14:cfRule type="expression" priority="764" stopIfTrue="1" id="{9B18E4D2-DF03-4BCB-A50F-9FE5991993B9}">
            <xm:f>Report_Est_PL!$B$3="M USD"</xm:f>
            <x14:dxf>
              <numFmt numFmtId="183" formatCode="#,##0,,_);\(#,##0,,\);&quot; - &quot;;@_)"/>
            </x14:dxf>
          </x14:cfRule>
          <xm:sqref>K29</xm:sqref>
        </x14:conditionalFormatting>
        <x14:conditionalFormatting xmlns:xm="http://schemas.microsoft.com/office/excel/2006/main">
          <x14:cfRule type="expression" priority="763" stopIfTrue="1" id="{E4B53CAC-EAA3-4872-AF14-6A934024B5DA}">
            <xm:f>Report_Est_PL!$B$3="M USD"</xm:f>
            <x14:dxf>
              <numFmt numFmtId="183" formatCode="#,##0,,_);\(#,##0,,\);&quot; - &quot;;@_)"/>
            </x14:dxf>
          </x14:cfRule>
          <xm:sqref>L29</xm:sqref>
        </x14:conditionalFormatting>
        <x14:conditionalFormatting xmlns:xm="http://schemas.microsoft.com/office/excel/2006/main">
          <x14:cfRule type="expression" priority="762" stopIfTrue="1" id="{8820A86A-0C1E-4ED3-8C49-6793C6BE5556}">
            <xm:f>Report_Est_PL!$B$3="M USD"</xm:f>
            <x14:dxf>
              <numFmt numFmtId="183" formatCode="#,##0,,_);\(#,##0,,\);&quot; - &quot;;@_)"/>
            </x14:dxf>
          </x14:cfRule>
          <xm:sqref>M29</xm:sqref>
        </x14:conditionalFormatting>
        <x14:conditionalFormatting xmlns:xm="http://schemas.microsoft.com/office/excel/2006/main">
          <x14:cfRule type="expression" priority="761" stopIfTrue="1" id="{FF7E6BA3-ACB6-47C2-8D45-B9A501B30D48}">
            <xm:f>Report_Est_PL!$B$3="M USD"</xm:f>
            <x14:dxf>
              <numFmt numFmtId="183" formatCode="#,##0,,_);\(#,##0,,\);&quot; - &quot;;@_)"/>
            </x14:dxf>
          </x14:cfRule>
          <xm:sqref>N29</xm:sqref>
        </x14:conditionalFormatting>
        <x14:conditionalFormatting xmlns:xm="http://schemas.microsoft.com/office/excel/2006/main">
          <x14:cfRule type="expression" priority="760" stopIfTrue="1" id="{5B1708C5-E820-4E7E-984C-74AA3C253931}">
            <xm:f>Report_Est_PL!$B$3="M USD"</xm:f>
            <x14:dxf>
              <numFmt numFmtId="183" formatCode="#,##0,,_);\(#,##0,,\);&quot; - &quot;;@_)"/>
            </x14:dxf>
          </x14:cfRule>
          <xm:sqref>O29</xm:sqref>
        </x14:conditionalFormatting>
        <x14:conditionalFormatting xmlns:xm="http://schemas.microsoft.com/office/excel/2006/main">
          <x14:cfRule type="expression" priority="759" stopIfTrue="1" id="{BA19AD25-935F-4DA1-BDDB-388E60016F0B}">
            <xm:f>Report_Est_PL!$B$3="M USD"</xm:f>
            <x14:dxf>
              <numFmt numFmtId="183" formatCode="#,##0,,_);\(#,##0,,\);&quot; - &quot;;@_)"/>
            </x14:dxf>
          </x14:cfRule>
          <xm:sqref>F30</xm:sqref>
        </x14:conditionalFormatting>
        <x14:conditionalFormatting xmlns:xm="http://schemas.microsoft.com/office/excel/2006/main">
          <x14:cfRule type="expression" priority="758" stopIfTrue="1" id="{144DA971-1FBF-4F87-B6C0-5F1887EE5C3B}">
            <xm:f>Report_Est_PL!$B$3="M USD"</xm:f>
            <x14:dxf>
              <numFmt numFmtId="183" formatCode="#,##0,,_);\(#,##0,,\);&quot; - &quot;;@_)"/>
            </x14:dxf>
          </x14:cfRule>
          <xm:sqref>G30</xm:sqref>
        </x14:conditionalFormatting>
        <x14:conditionalFormatting xmlns:xm="http://schemas.microsoft.com/office/excel/2006/main">
          <x14:cfRule type="expression" priority="757" stopIfTrue="1" id="{0CD1BB83-001F-489F-922C-65A8CC1F5183}">
            <xm:f>Report_Est_PL!$B$3="M USD"</xm:f>
            <x14:dxf>
              <numFmt numFmtId="183" formatCode="#,##0,,_);\(#,##0,,\);&quot; - &quot;;@_)"/>
            </x14:dxf>
          </x14:cfRule>
          <xm:sqref>H30</xm:sqref>
        </x14:conditionalFormatting>
        <x14:conditionalFormatting xmlns:xm="http://schemas.microsoft.com/office/excel/2006/main">
          <x14:cfRule type="expression" priority="756" stopIfTrue="1" id="{3732C922-5765-49A3-A477-A5E17C2308E3}">
            <xm:f>Report_Est_PL!$B$3="M USD"</xm:f>
            <x14:dxf>
              <numFmt numFmtId="183" formatCode="#,##0,,_);\(#,##0,,\);&quot; - &quot;;@_)"/>
            </x14:dxf>
          </x14:cfRule>
          <xm:sqref>I30</xm:sqref>
        </x14:conditionalFormatting>
        <x14:conditionalFormatting xmlns:xm="http://schemas.microsoft.com/office/excel/2006/main">
          <x14:cfRule type="expression" priority="755" stopIfTrue="1" id="{CCCC012C-2043-4697-8FB9-378FB0F4C92D}">
            <xm:f>Report_Est_PL!$B$3="M USD"</xm:f>
            <x14:dxf>
              <numFmt numFmtId="183" formatCode="#,##0,,_);\(#,##0,,\);&quot; - &quot;;@_)"/>
            </x14:dxf>
          </x14:cfRule>
          <xm:sqref>J30</xm:sqref>
        </x14:conditionalFormatting>
        <x14:conditionalFormatting xmlns:xm="http://schemas.microsoft.com/office/excel/2006/main">
          <x14:cfRule type="expression" priority="754" stopIfTrue="1" id="{D9FF2C3A-DB4C-4BD0-9802-BB304927EC62}">
            <xm:f>Report_Est_PL!$B$3="M USD"</xm:f>
            <x14:dxf>
              <numFmt numFmtId="183" formatCode="#,##0,,_);\(#,##0,,\);&quot; - &quot;;@_)"/>
            </x14:dxf>
          </x14:cfRule>
          <xm:sqref>K30</xm:sqref>
        </x14:conditionalFormatting>
        <x14:conditionalFormatting xmlns:xm="http://schemas.microsoft.com/office/excel/2006/main">
          <x14:cfRule type="expression" priority="753" stopIfTrue="1" id="{5A357852-128B-4591-A29C-9486FEEF67EE}">
            <xm:f>Report_Est_PL!$B$3="M USD"</xm:f>
            <x14:dxf>
              <numFmt numFmtId="183" formatCode="#,##0,,_);\(#,##0,,\);&quot; - &quot;;@_)"/>
            </x14:dxf>
          </x14:cfRule>
          <xm:sqref>L30</xm:sqref>
        </x14:conditionalFormatting>
        <x14:conditionalFormatting xmlns:xm="http://schemas.microsoft.com/office/excel/2006/main">
          <x14:cfRule type="expression" priority="752" stopIfTrue="1" id="{B9307DB6-3E78-41A5-9B69-516688CA9EC8}">
            <xm:f>Report_Est_PL!$B$3="M USD"</xm:f>
            <x14:dxf>
              <numFmt numFmtId="183" formatCode="#,##0,,_);\(#,##0,,\);&quot; - &quot;;@_)"/>
            </x14:dxf>
          </x14:cfRule>
          <xm:sqref>M30</xm:sqref>
        </x14:conditionalFormatting>
        <x14:conditionalFormatting xmlns:xm="http://schemas.microsoft.com/office/excel/2006/main">
          <x14:cfRule type="expression" priority="751" stopIfTrue="1" id="{CE452D54-5A40-435A-B049-AB0937190D98}">
            <xm:f>Report_Est_PL!$B$3="M USD"</xm:f>
            <x14:dxf>
              <numFmt numFmtId="183" formatCode="#,##0,,_);\(#,##0,,\);&quot; - &quot;;@_)"/>
            </x14:dxf>
          </x14:cfRule>
          <xm:sqref>N30</xm:sqref>
        </x14:conditionalFormatting>
        <x14:conditionalFormatting xmlns:xm="http://schemas.microsoft.com/office/excel/2006/main">
          <x14:cfRule type="expression" priority="750" stopIfTrue="1" id="{23623B05-30CF-41EC-A838-E63A93294389}">
            <xm:f>Report_Est_PL!$B$3="M USD"</xm:f>
            <x14:dxf>
              <numFmt numFmtId="183" formatCode="#,##0,,_);\(#,##0,,\);&quot; - &quot;;@_)"/>
            </x14:dxf>
          </x14:cfRule>
          <xm:sqref>O30</xm:sqref>
        </x14:conditionalFormatting>
        <x14:conditionalFormatting xmlns:xm="http://schemas.microsoft.com/office/excel/2006/main">
          <x14:cfRule type="expression" priority="749" stopIfTrue="1" id="{6E9E328D-2131-459F-B697-731527A0838A}">
            <xm:f>Report_Est_PL!$B$3="M USD"</xm:f>
            <x14:dxf>
              <numFmt numFmtId="183" formatCode="#,##0,,_);\(#,##0,,\);&quot; - &quot;;@_)"/>
            </x14:dxf>
          </x14:cfRule>
          <xm:sqref>F31</xm:sqref>
        </x14:conditionalFormatting>
        <x14:conditionalFormatting xmlns:xm="http://schemas.microsoft.com/office/excel/2006/main">
          <x14:cfRule type="expression" priority="748" stopIfTrue="1" id="{EE9F240B-0E74-42A2-8DF7-D413241FD3CE}">
            <xm:f>Report_Est_PL!$B$3="M USD"</xm:f>
            <x14:dxf>
              <numFmt numFmtId="183" formatCode="#,##0,,_);\(#,##0,,\);&quot; - &quot;;@_)"/>
            </x14:dxf>
          </x14:cfRule>
          <xm:sqref>G31</xm:sqref>
        </x14:conditionalFormatting>
        <x14:conditionalFormatting xmlns:xm="http://schemas.microsoft.com/office/excel/2006/main">
          <x14:cfRule type="expression" priority="747" stopIfTrue="1" id="{08DBAF5D-837F-4475-8F61-3B27C3F86858}">
            <xm:f>Report_Est_PL!$B$3="M USD"</xm:f>
            <x14:dxf>
              <numFmt numFmtId="183" formatCode="#,##0,,_);\(#,##0,,\);&quot; - &quot;;@_)"/>
            </x14:dxf>
          </x14:cfRule>
          <xm:sqref>H31</xm:sqref>
        </x14:conditionalFormatting>
        <x14:conditionalFormatting xmlns:xm="http://schemas.microsoft.com/office/excel/2006/main">
          <x14:cfRule type="expression" priority="746" stopIfTrue="1" id="{49F76E71-C857-44F2-AB85-2247CC7268BE}">
            <xm:f>Report_Est_PL!$B$3="M USD"</xm:f>
            <x14:dxf>
              <numFmt numFmtId="183" formatCode="#,##0,,_);\(#,##0,,\);&quot; - &quot;;@_)"/>
            </x14:dxf>
          </x14:cfRule>
          <xm:sqref>I31</xm:sqref>
        </x14:conditionalFormatting>
        <x14:conditionalFormatting xmlns:xm="http://schemas.microsoft.com/office/excel/2006/main">
          <x14:cfRule type="expression" priority="745" stopIfTrue="1" id="{045BEA19-B2B4-48E1-825E-BD52E985F77A}">
            <xm:f>Report_Est_PL!$B$3="M USD"</xm:f>
            <x14:dxf>
              <numFmt numFmtId="183" formatCode="#,##0,,_);\(#,##0,,\);&quot; - &quot;;@_)"/>
            </x14:dxf>
          </x14:cfRule>
          <xm:sqref>J31</xm:sqref>
        </x14:conditionalFormatting>
        <x14:conditionalFormatting xmlns:xm="http://schemas.microsoft.com/office/excel/2006/main">
          <x14:cfRule type="expression" priority="744" stopIfTrue="1" id="{2502C3D5-DD01-4642-B139-01296A52B7AD}">
            <xm:f>Report_Est_PL!$B$3="M USD"</xm:f>
            <x14:dxf>
              <numFmt numFmtId="183" formatCode="#,##0,,_);\(#,##0,,\);&quot; - &quot;;@_)"/>
            </x14:dxf>
          </x14:cfRule>
          <xm:sqref>K31</xm:sqref>
        </x14:conditionalFormatting>
        <x14:conditionalFormatting xmlns:xm="http://schemas.microsoft.com/office/excel/2006/main">
          <x14:cfRule type="expression" priority="743" stopIfTrue="1" id="{7C89DA82-2731-41F0-A92F-D1042195448F}">
            <xm:f>Report_Est_PL!$B$3="M USD"</xm:f>
            <x14:dxf>
              <numFmt numFmtId="183" formatCode="#,##0,,_);\(#,##0,,\);&quot; - &quot;;@_)"/>
            </x14:dxf>
          </x14:cfRule>
          <xm:sqref>L31</xm:sqref>
        </x14:conditionalFormatting>
        <x14:conditionalFormatting xmlns:xm="http://schemas.microsoft.com/office/excel/2006/main">
          <x14:cfRule type="expression" priority="742" stopIfTrue="1" id="{FC76BAB6-27AA-4B04-96E9-A5F7B69AB062}">
            <xm:f>Report_Est_PL!$B$3="M USD"</xm:f>
            <x14:dxf>
              <numFmt numFmtId="183" formatCode="#,##0,,_);\(#,##0,,\);&quot; - &quot;;@_)"/>
            </x14:dxf>
          </x14:cfRule>
          <xm:sqref>M31</xm:sqref>
        </x14:conditionalFormatting>
        <x14:conditionalFormatting xmlns:xm="http://schemas.microsoft.com/office/excel/2006/main">
          <x14:cfRule type="expression" priority="741" stopIfTrue="1" id="{0EA649E1-BCBA-4582-A174-190E3D613608}">
            <xm:f>Report_Est_PL!$B$3="M USD"</xm:f>
            <x14:dxf>
              <numFmt numFmtId="183" formatCode="#,##0,,_);\(#,##0,,\);&quot; - &quot;;@_)"/>
            </x14:dxf>
          </x14:cfRule>
          <xm:sqref>N31</xm:sqref>
        </x14:conditionalFormatting>
        <x14:conditionalFormatting xmlns:xm="http://schemas.microsoft.com/office/excel/2006/main">
          <x14:cfRule type="expression" priority="740" stopIfTrue="1" id="{ED00C597-209C-43D8-ADDC-7632AFC38E3D}">
            <xm:f>Report_Est_PL!$B$3="M USD"</xm:f>
            <x14:dxf>
              <numFmt numFmtId="183" formatCode="#,##0,,_);\(#,##0,,\);&quot; - &quot;;@_)"/>
            </x14:dxf>
          </x14:cfRule>
          <xm:sqref>O31</xm:sqref>
        </x14:conditionalFormatting>
        <x14:conditionalFormatting xmlns:xm="http://schemas.microsoft.com/office/excel/2006/main">
          <x14:cfRule type="expression" priority="739" stopIfTrue="1" id="{2FBD820C-D7E0-41C4-A371-0C317C9A49EC}">
            <xm:f>Report_Est_PL!$B$3="M USD"</xm:f>
            <x14:dxf>
              <numFmt numFmtId="183" formatCode="#,##0,,_);\(#,##0,,\);&quot; - &quot;;@_)"/>
            </x14:dxf>
          </x14:cfRule>
          <xm:sqref>F32</xm:sqref>
        </x14:conditionalFormatting>
        <x14:conditionalFormatting xmlns:xm="http://schemas.microsoft.com/office/excel/2006/main">
          <x14:cfRule type="expression" priority="738" stopIfTrue="1" id="{35665D20-15D0-4730-B0C8-13AED9D03C17}">
            <xm:f>Report_Est_PL!$B$3="M USD"</xm:f>
            <x14:dxf>
              <numFmt numFmtId="183" formatCode="#,##0,,_);\(#,##0,,\);&quot; - &quot;;@_)"/>
            </x14:dxf>
          </x14:cfRule>
          <xm:sqref>G32</xm:sqref>
        </x14:conditionalFormatting>
        <x14:conditionalFormatting xmlns:xm="http://schemas.microsoft.com/office/excel/2006/main">
          <x14:cfRule type="expression" priority="737" stopIfTrue="1" id="{6D179D18-091E-443E-886D-E81B56D66AA7}">
            <xm:f>Report_Est_PL!$B$3="M USD"</xm:f>
            <x14:dxf>
              <numFmt numFmtId="183" formatCode="#,##0,,_);\(#,##0,,\);&quot; - &quot;;@_)"/>
            </x14:dxf>
          </x14:cfRule>
          <xm:sqref>H32</xm:sqref>
        </x14:conditionalFormatting>
        <x14:conditionalFormatting xmlns:xm="http://schemas.microsoft.com/office/excel/2006/main">
          <x14:cfRule type="expression" priority="736" stopIfTrue="1" id="{48680C3D-73D9-43F4-BAF2-88703BCD10A1}">
            <xm:f>Report_Est_PL!$B$3="M USD"</xm:f>
            <x14:dxf>
              <numFmt numFmtId="183" formatCode="#,##0,,_);\(#,##0,,\);&quot; - &quot;;@_)"/>
            </x14:dxf>
          </x14:cfRule>
          <xm:sqref>I32</xm:sqref>
        </x14:conditionalFormatting>
        <x14:conditionalFormatting xmlns:xm="http://schemas.microsoft.com/office/excel/2006/main">
          <x14:cfRule type="expression" priority="735" stopIfTrue="1" id="{AFF5E83D-C503-46BF-84BB-4E8367D490DA}">
            <xm:f>Report_Est_PL!$B$3="M USD"</xm:f>
            <x14:dxf>
              <numFmt numFmtId="183" formatCode="#,##0,,_);\(#,##0,,\);&quot; - &quot;;@_)"/>
            </x14:dxf>
          </x14:cfRule>
          <xm:sqref>J32</xm:sqref>
        </x14:conditionalFormatting>
        <x14:conditionalFormatting xmlns:xm="http://schemas.microsoft.com/office/excel/2006/main">
          <x14:cfRule type="expression" priority="734" stopIfTrue="1" id="{2A92DCD4-4CF4-4341-B381-D578E69BA5F1}">
            <xm:f>Report_Est_PL!$B$3="M USD"</xm:f>
            <x14:dxf>
              <numFmt numFmtId="183" formatCode="#,##0,,_);\(#,##0,,\);&quot; - &quot;;@_)"/>
            </x14:dxf>
          </x14:cfRule>
          <xm:sqref>K32</xm:sqref>
        </x14:conditionalFormatting>
        <x14:conditionalFormatting xmlns:xm="http://schemas.microsoft.com/office/excel/2006/main">
          <x14:cfRule type="expression" priority="733" stopIfTrue="1" id="{384A60E7-A92E-469F-A5DF-602C9D4B56C6}">
            <xm:f>Report_Est_PL!$B$3="M USD"</xm:f>
            <x14:dxf>
              <numFmt numFmtId="183" formatCode="#,##0,,_);\(#,##0,,\);&quot; - &quot;;@_)"/>
            </x14:dxf>
          </x14:cfRule>
          <xm:sqref>L32</xm:sqref>
        </x14:conditionalFormatting>
        <x14:conditionalFormatting xmlns:xm="http://schemas.microsoft.com/office/excel/2006/main">
          <x14:cfRule type="expression" priority="732" stopIfTrue="1" id="{C82A1099-7002-4CDB-89E1-EE6862FB7662}">
            <xm:f>Report_Est_PL!$B$3="M USD"</xm:f>
            <x14:dxf>
              <numFmt numFmtId="183" formatCode="#,##0,,_);\(#,##0,,\);&quot; - &quot;;@_)"/>
            </x14:dxf>
          </x14:cfRule>
          <xm:sqref>M32</xm:sqref>
        </x14:conditionalFormatting>
        <x14:conditionalFormatting xmlns:xm="http://schemas.microsoft.com/office/excel/2006/main">
          <x14:cfRule type="expression" priority="731" stopIfTrue="1" id="{5BFCED65-1BB2-438F-A297-127A406F77B0}">
            <xm:f>Report_Est_PL!$B$3="M USD"</xm:f>
            <x14:dxf>
              <numFmt numFmtId="183" formatCode="#,##0,,_);\(#,##0,,\);&quot; - &quot;;@_)"/>
            </x14:dxf>
          </x14:cfRule>
          <xm:sqref>N32</xm:sqref>
        </x14:conditionalFormatting>
        <x14:conditionalFormatting xmlns:xm="http://schemas.microsoft.com/office/excel/2006/main">
          <x14:cfRule type="expression" priority="730" stopIfTrue="1" id="{B8B2D21C-E066-4729-9E07-A2445BAEC357}">
            <xm:f>Report_Est_PL!$B$3="M USD"</xm:f>
            <x14:dxf>
              <numFmt numFmtId="183" formatCode="#,##0,,_);\(#,##0,,\);&quot; - &quot;;@_)"/>
            </x14:dxf>
          </x14:cfRule>
          <xm:sqref>O32</xm:sqref>
        </x14:conditionalFormatting>
        <x14:conditionalFormatting xmlns:xm="http://schemas.microsoft.com/office/excel/2006/main">
          <x14:cfRule type="expression" priority="729" stopIfTrue="1" id="{D6FB4213-4CC0-4E7A-8B95-E6DBC8E0E481}">
            <xm:f>Report_Est_PL!$B$3="M USD"</xm:f>
            <x14:dxf>
              <numFmt numFmtId="183" formatCode="#,##0,,_);\(#,##0,,\);&quot; - &quot;;@_)"/>
            </x14:dxf>
          </x14:cfRule>
          <xm:sqref>F33</xm:sqref>
        </x14:conditionalFormatting>
        <x14:conditionalFormatting xmlns:xm="http://schemas.microsoft.com/office/excel/2006/main">
          <x14:cfRule type="expression" priority="728" stopIfTrue="1" id="{90CAE540-F68F-4C38-AC66-5F0119A1897F}">
            <xm:f>Report_Est_PL!$B$3="M USD"</xm:f>
            <x14:dxf>
              <numFmt numFmtId="183" formatCode="#,##0,,_);\(#,##0,,\);&quot; - &quot;;@_)"/>
            </x14:dxf>
          </x14:cfRule>
          <xm:sqref>G33</xm:sqref>
        </x14:conditionalFormatting>
        <x14:conditionalFormatting xmlns:xm="http://schemas.microsoft.com/office/excel/2006/main">
          <x14:cfRule type="expression" priority="727" stopIfTrue="1" id="{4488515A-9D25-44FD-B18D-2369B69488D3}">
            <xm:f>Report_Est_PL!$B$3="M USD"</xm:f>
            <x14:dxf>
              <numFmt numFmtId="183" formatCode="#,##0,,_);\(#,##0,,\);&quot; - &quot;;@_)"/>
            </x14:dxf>
          </x14:cfRule>
          <xm:sqref>H33</xm:sqref>
        </x14:conditionalFormatting>
        <x14:conditionalFormatting xmlns:xm="http://schemas.microsoft.com/office/excel/2006/main">
          <x14:cfRule type="expression" priority="726" stopIfTrue="1" id="{B674FC54-C299-455B-84BF-9F957CF6E8C1}">
            <xm:f>Report_Est_PL!$B$3="M USD"</xm:f>
            <x14:dxf>
              <numFmt numFmtId="183" formatCode="#,##0,,_);\(#,##0,,\);&quot; - &quot;;@_)"/>
            </x14:dxf>
          </x14:cfRule>
          <xm:sqref>I33</xm:sqref>
        </x14:conditionalFormatting>
        <x14:conditionalFormatting xmlns:xm="http://schemas.microsoft.com/office/excel/2006/main">
          <x14:cfRule type="expression" priority="725" stopIfTrue="1" id="{D7704353-B9F6-44A2-8F57-F2F400DF5E98}">
            <xm:f>Report_Est_PL!$B$3="M USD"</xm:f>
            <x14:dxf>
              <numFmt numFmtId="183" formatCode="#,##0,,_);\(#,##0,,\);&quot; - &quot;;@_)"/>
            </x14:dxf>
          </x14:cfRule>
          <xm:sqref>J33</xm:sqref>
        </x14:conditionalFormatting>
        <x14:conditionalFormatting xmlns:xm="http://schemas.microsoft.com/office/excel/2006/main">
          <x14:cfRule type="expression" priority="724" stopIfTrue="1" id="{9727A41B-A086-492A-8338-02DC3E96346A}">
            <xm:f>Report_Est_PL!$B$3="M USD"</xm:f>
            <x14:dxf>
              <numFmt numFmtId="183" formatCode="#,##0,,_);\(#,##0,,\);&quot; - &quot;;@_)"/>
            </x14:dxf>
          </x14:cfRule>
          <xm:sqref>K33</xm:sqref>
        </x14:conditionalFormatting>
        <x14:conditionalFormatting xmlns:xm="http://schemas.microsoft.com/office/excel/2006/main">
          <x14:cfRule type="expression" priority="723" stopIfTrue="1" id="{D2B7858A-1E38-49FC-9174-CC1EC59FA42A}">
            <xm:f>Report_Est_PL!$B$3="M USD"</xm:f>
            <x14:dxf>
              <numFmt numFmtId="183" formatCode="#,##0,,_);\(#,##0,,\);&quot; - &quot;;@_)"/>
            </x14:dxf>
          </x14:cfRule>
          <xm:sqref>L33</xm:sqref>
        </x14:conditionalFormatting>
        <x14:conditionalFormatting xmlns:xm="http://schemas.microsoft.com/office/excel/2006/main">
          <x14:cfRule type="expression" priority="722" stopIfTrue="1" id="{C3DA1573-3379-4E39-9674-DB708CB2D452}">
            <xm:f>Report_Est_PL!$B$3="M USD"</xm:f>
            <x14:dxf>
              <numFmt numFmtId="183" formatCode="#,##0,,_);\(#,##0,,\);&quot; - &quot;;@_)"/>
            </x14:dxf>
          </x14:cfRule>
          <xm:sqref>M33</xm:sqref>
        </x14:conditionalFormatting>
        <x14:conditionalFormatting xmlns:xm="http://schemas.microsoft.com/office/excel/2006/main">
          <x14:cfRule type="expression" priority="721" stopIfTrue="1" id="{8061D75C-16A3-4F36-86C6-1299A40D56D8}">
            <xm:f>Report_Est_PL!$B$3="M USD"</xm:f>
            <x14:dxf>
              <numFmt numFmtId="183" formatCode="#,##0,,_);\(#,##0,,\);&quot; - &quot;;@_)"/>
            </x14:dxf>
          </x14:cfRule>
          <xm:sqref>N33</xm:sqref>
        </x14:conditionalFormatting>
        <x14:conditionalFormatting xmlns:xm="http://schemas.microsoft.com/office/excel/2006/main">
          <x14:cfRule type="expression" priority="720" stopIfTrue="1" id="{3E980267-05D0-4B16-90DF-FF35919527A8}">
            <xm:f>Report_Est_PL!$B$3="M USD"</xm:f>
            <x14:dxf>
              <numFmt numFmtId="183" formatCode="#,##0,,_);\(#,##0,,\);&quot; - &quot;;@_)"/>
            </x14:dxf>
          </x14:cfRule>
          <xm:sqref>O33</xm:sqref>
        </x14:conditionalFormatting>
        <x14:conditionalFormatting xmlns:xm="http://schemas.microsoft.com/office/excel/2006/main">
          <x14:cfRule type="expression" priority="719" stopIfTrue="1" id="{E6BE43EC-C3DA-43D6-B7E0-899178CF4652}">
            <xm:f>Report_Est_PL!$B$3="M USD"</xm:f>
            <x14:dxf>
              <numFmt numFmtId="183" formatCode="#,##0,,_);\(#,##0,,\);&quot; - &quot;;@_)"/>
            </x14:dxf>
          </x14:cfRule>
          <xm:sqref>F34</xm:sqref>
        </x14:conditionalFormatting>
        <x14:conditionalFormatting xmlns:xm="http://schemas.microsoft.com/office/excel/2006/main">
          <x14:cfRule type="expression" priority="718" stopIfTrue="1" id="{382E40AE-520A-4CBD-944E-72FBE2DA392B}">
            <xm:f>Report_Est_PL!$B$3="M USD"</xm:f>
            <x14:dxf>
              <numFmt numFmtId="183" formatCode="#,##0,,_);\(#,##0,,\);&quot; - &quot;;@_)"/>
            </x14:dxf>
          </x14:cfRule>
          <xm:sqref>G34</xm:sqref>
        </x14:conditionalFormatting>
        <x14:conditionalFormatting xmlns:xm="http://schemas.microsoft.com/office/excel/2006/main">
          <x14:cfRule type="expression" priority="717" stopIfTrue="1" id="{2BFDE912-1DB9-4559-BCE7-18E50F70580D}">
            <xm:f>Report_Est_PL!$B$3="M USD"</xm:f>
            <x14:dxf>
              <numFmt numFmtId="183" formatCode="#,##0,,_);\(#,##0,,\);&quot; - &quot;;@_)"/>
            </x14:dxf>
          </x14:cfRule>
          <xm:sqref>H34</xm:sqref>
        </x14:conditionalFormatting>
        <x14:conditionalFormatting xmlns:xm="http://schemas.microsoft.com/office/excel/2006/main">
          <x14:cfRule type="expression" priority="716" stopIfTrue="1" id="{D2528FFD-E469-4B11-B3F4-986FCF15EA2E}">
            <xm:f>Report_Est_PL!$B$3="M USD"</xm:f>
            <x14:dxf>
              <numFmt numFmtId="183" formatCode="#,##0,,_);\(#,##0,,\);&quot; - &quot;;@_)"/>
            </x14:dxf>
          </x14:cfRule>
          <xm:sqref>I34</xm:sqref>
        </x14:conditionalFormatting>
        <x14:conditionalFormatting xmlns:xm="http://schemas.microsoft.com/office/excel/2006/main">
          <x14:cfRule type="expression" priority="715" stopIfTrue="1" id="{8C2F8589-8EFA-4A9F-97E5-6C35AAB915F7}">
            <xm:f>Report_Est_PL!$B$3="M USD"</xm:f>
            <x14:dxf>
              <numFmt numFmtId="183" formatCode="#,##0,,_);\(#,##0,,\);&quot; - &quot;;@_)"/>
            </x14:dxf>
          </x14:cfRule>
          <xm:sqref>J34</xm:sqref>
        </x14:conditionalFormatting>
        <x14:conditionalFormatting xmlns:xm="http://schemas.microsoft.com/office/excel/2006/main">
          <x14:cfRule type="expression" priority="714" stopIfTrue="1" id="{2E84F495-CC01-4ABA-A200-E323D60D2D24}">
            <xm:f>Report_Est_PL!$B$3="M USD"</xm:f>
            <x14:dxf>
              <numFmt numFmtId="183" formatCode="#,##0,,_);\(#,##0,,\);&quot; - &quot;;@_)"/>
            </x14:dxf>
          </x14:cfRule>
          <xm:sqref>K34</xm:sqref>
        </x14:conditionalFormatting>
        <x14:conditionalFormatting xmlns:xm="http://schemas.microsoft.com/office/excel/2006/main">
          <x14:cfRule type="expression" priority="713" stopIfTrue="1" id="{C3216C0C-4699-4988-8E43-DFCECE20BC97}">
            <xm:f>Report_Est_PL!$B$3="M USD"</xm:f>
            <x14:dxf>
              <numFmt numFmtId="183" formatCode="#,##0,,_);\(#,##0,,\);&quot; - &quot;;@_)"/>
            </x14:dxf>
          </x14:cfRule>
          <xm:sqref>L34</xm:sqref>
        </x14:conditionalFormatting>
        <x14:conditionalFormatting xmlns:xm="http://schemas.microsoft.com/office/excel/2006/main">
          <x14:cfRule type="expression" priority="712" stopIfTrue="1" id="{7869ADDE-E4B0-47AB-8F1B-58CED48DE541}">
            <xm:f>Report_Est_PL!$B$3="M USD"</xm:f>
            <x14:dxf>
              <numFmt numFmtId="183" formatCode="#,##0,,_);\(#,##0,,\);&quot; - &quot;;@_)"/>
            </x14:dxf>
          </x14:cfRule>
          <xm:sqref>M34</xm:sqref>
        </x14:conditionalFormatting>
        <x14:conditionalFormatting xmlns:xm="http://schemas.microsoft.com/office/excel/2006/main">
          <x14:cfRule type="expression" priority="711" stopIfTrue="1" id="{6CB10E78-0A06-4EC9-9A5E-B2825DDB415C}">
            <xm:f>Report_Est_PL!$B$3="M USD"</xm:f>
            <x14:dxf>
              <numFmt numFmtId="183" formatCode="#,##0,,_);\(#,##0,,\);&quot; - &quot;;@_)"/>
            </x14:dxf>
          </x14:cfRule>
          <xm:sqref>N34</xm:sqref>
        </x14:conditionalFormatting>
        <x14:conditionalFormatting xmlns:xm="http://schemas.microsoft.com/office/excel/2006/main">
          <x14:cfRule type="expression" priority="710" stopIfTrue="1" id="{EEF055C7-9713-4195-88FA-0156D98B3FCA}">
            <xm:f>Report_Est_PL!$B$3="M USD"</xm:f>
            <x14:dxf>
              <numFmt numFmtId="183" formatCode="#,##0,,_);\(#,##0,,\);&quot; - &quot;;@_)"/>
            </x14:dxf>
          </x14:cfRule>
          <xm:sqref>O34</xm:sqref>
        </x14:conditionalFormatting>
        <x14:conditionalFormatting xmlns:xm="http://schemas.microsoft.com/office/excel/2006/main">
          <x14:cfRule type="expression" priority="709" stopIfTrue="1" id="{4F0646DE-827C-403A-A6FD-8FC5EA6C3E77}">
            <xm:f>Report_Est_PL!$B$3="M USD"</xm:f>
            <x14:dxf>
              <numFmt numFmtId="183" formatCode="#,##0,,_);\(#,##0,,\);&quot; - &quot;;@_)"/>
            </x14:dxf>
          </x14:cfRule>
          <xm:sqref>F35</xm:sqref>
        </x14:conditionalFormatting>
        <x14:conditionalFormatting xmlns:xm="http://schemas.microsoft.com/office/excel/2006/main">
          <x14:cfRule type="expression" priority="708" stopIfTrue="1" id="{B25161B5-8FBF-4C15-8C78-C8D963213D3F}">
            <xm:f>Report_Est_PL!$B$3="M USD"</xm:f>
            <x14:dxf>
              <numFmt numFmtId="183" formatCode="#,##0,,_);\(#,##0,,\);&quot; - &quot;;@_)"/>
            </x14:dxf>
          </x14:cfRule>
          <xm:sqref>G35</xm:sqref>
        </x14:conditionalFormatting>
        <x14:conditionalFormatting xmlns:xm="http://schemas.microsoft.com/office/excel/2006/main">
          <x14:cfRule type="expression" priority="707" stopIfTrue="1" id="{A1F53D3C-ED0C-4689-975E-B5D48A086CD9}">
            <xm:f>Report_Est_PL!$B$3="M USD"</xm:f>
            <x14:dxf>
              <numFmt numFmtId="183" formatCode="#,##0,,_);\(#,##0,,\);&quot; - &quot;;@_)"/>
            </x14:dxf>
          </x14:cfRule>
          <xm:sqref>H35</xm:sqref>
        </x14:conditionalFormatting>
        <x14:conditionalFormatting xmlns:xm="http://schemas.microsoft.com/office/excel/2006/main">
          <x14:cfRule type="expression" priority="706" stopIfTrue="1" id="{0032D0AE-5676-40C0-BC85-6D75E7B920DC}">
            <xm:f>Report_Est_PL!$B$3="M USD"</xm:f>
            <x14:dxf>
              <numFmt numFmtId="183" formatCode="#,##0,,_);\(#,##0,,\);&quot; - &quot;;@_)"/>
            </x14:dxf>
          </x14:cfRule>
          <xm:sqref>I35</xm:sqref>
        </x14:conditionalFormatting>
        <x14:conditionalFormatting xmlns:xm="http://schemas.microsoft.com/office/excel/2006/main">
          <x14:cfRule type="expression" priority="705" stopIfTrue="1" id="{B3DE64DD-94F9-45D0-A7C7-4B30215BF0C1}">
            <xm:f>Report_Est_PL!$B$3="M USD"</xm:f>
            <x14:dxf>
              <numFmt numFmtId="183" formatCode="#,##0,,_);\(#,##0,,\);&quot; - &quot;;@_)"/>
            </x14:dxf>
          </x14:cfRule>
          <xm:sqref>J35</xm:sqref>
        </x14:conditionalFormatting>
        <x14:conditionalFormatting xmlns:xm="http://schemas.microsoft.com/office/excel/2006/main">
          <x14:cfRule type="expression" priority="704" stopIfTrue="1" id="{7EE60060-09DE-4247-82D2-1F904FBA8B42}">
            <xm:f>Report_Est_PL!$B$3="M USD"</xm:f>
            <x14:dxf>
              <numFmt numFmtId="183" formatCode="#,##0,,_);\(#,##0,,\);&quot; - &quot;;@_)"/>
            </x14:dxf>
          </x14:cfRule>
          <xm:sqref>K35</xm:sqref>
        </x14:conditionalFormatting>
        <x14:conditionalFormatting xmlns:xm="http://schemas.microsoft.com/office/excel/2006/main">
          <x14:cfRule type="expression" priority="703" stopIfTrue="1" id="{EF5FAD02-F91D-418E-80F9-8F61FC39352D}">
            <xm:f>Report_Est_PL!$B$3="M USD"</xm:f>
            <x14:dxf>
              <numFmt numFmtId="183" formatCode="#,##0,,_);\(#,##0,,\);&quot; - &quot;;@_)"/>
            </x14:dxf>
          </x14:cfRule>
          <xm:sqref>L35</xm:sqref>
        </x14:conditionalFormatting>
        <x14:conditionalFormatting xmlns:xm="http://schemas.microsoft.com/office/excel/2006/main">
          <x14:cfRule type="expression" priority="702" stopIfTrue="1" id="{81609C82-B5DD-4648-B717-30569C505B17}">
            <xm:f>Report_Est_PL!$B$3="M USD"</xm:f>
            <x14:dxf>
              <numFmt numFmtId="183" formatCode="#,##0,,_);\(#,##0,,\);&quot; - &quot;;@_)"/>
            </x14:dxf>
          </x14:cfRule>
          <xm:sqref>M35</xm:sqref>
        </x14:conditionalFormatting>
        <x14:conditionalFormatting xmlns:xm="http://schemas.microsoft.com/office/excel/2006/main">
          <x14:cfRule type="expression" priority="701" stopIfTrue="1" id="{C94B5C9A-A2BD-4201-844B-3DF2F56BD1EF}">
            <xm:f>Report_Est_PL!$B$3="M USD"</xm:f>
            <x14:dxf>
              <numFmt numFmtId="183" formatCode="#,##0,,_);\(#,##0,,\);&quot; - &quot;;@_)"/>
            </x14:dxf>
          </x14:cfRule>
          <xm:sqref>N35</xm:sqref>
        </x14:conditionalFormatting>
        <x14:conditionalFormatting xmlns:xm="http://schemas.microsoft.com/office/excel/2006/main">
          <x14:cfRule type="expression" priority="700" stopIfTrue="1" id="{5458E1B9-D5C6-47D9-832C-569DB8FEC175}">
            <xm:f>Report_Est_PL!$B$3="M USD"</xm:f>
            <x14:dxf>
              <numFmt numFmtId="183" formatCode="#,##0,,_);\(#,##0,,\);&quot; - &quot;;@_)"/>
            </x14:dxf>
          </x14:cfRule>
          <xm:sqref>O35</xm:sqref>
        </x14:conditionalFormatting>
        <x14:conditionalFormatting xmlns:xm="http://schemas.microsoft.com/office/excel/2006/main">
          <x14:cfRule type="expression" priority="699" stopIfTrue="1" id="{C2121CD0-962B-4DAB-A303-3E1401900E47}">
            <xm:f>Report_Est_PL!$B$3="M USD"</xm:f>
            <x14:dxf>
              <numFmt numFmtId="183" formatCode="#,##0,,_);\(#,##0,,\);&quot; - &quot;;@_)"/>
            </x14:dxf>
          </x14:cfRule>
          <xm:sqref>F36</xm:sqref>
        </x14:conditionalFormatting>
        <x14:conditionalFormatting xmlns:xm="http://schemas.microsoft.com/office/excel/2006/main">
          <x14:cfRule type="expression" priority="698" stopIfTrue="1" id="{705DFBDD-80B6-4706-9051-AD14F72D5F28}">
            <xm:f>Report_Est_PL!$B$3="M USD"</xm:f>
            <x14:dxf>
              <numFmt numFmtId="183" formatCode="#,##0,,_);\(#,##0,,\);&quot; - &quot;;@_)"/>
            </x14:dxf>
          </x14:cfRule>
          <xm:sqref>G36</xm:sqref>
        </x14:conditionalFormatting>
        <x14:conditionalFormatting xmlns:xm="http://schemas.microsoft.com/office/excel/2006/main">
          <x14:cfRule type="expression" priority="697" stopIfTrue="1" id="{37255D4B-BFCC-4D39-BBB5-E6A0F7DA2F72}">
            <xm:f>Report_Est_PL!$B$3="M USD"</xm:f>
            <x14:dxf>
              <numFmt numFmtId="183" formatCode="#,##0,,_);\(#,##0,,\);&quot; - &quot;;@_)"/>
            </x14:dxf>
          </x14:cfRule>
          <xm:sqref>H36</xm:sqref>
        </x14:conditionalFormatting>
        <x14:conditionalFormatting xmlns:xm="http://schemas.microsoft.com/office/excel/2006/main">
          <x14:cfRule type="expression" priority="696" stopIfTrue="1" id="{111F3F7B-40C0-4012-8766-64A8BAD6E377}">
            <xm:f>Report_Est_PL!$B$3="M USD"</xm:f>
            <x14:dxf>
              <numFmt numFmtId="183" formatCode="#,##0,,_);\(#,##0,,\);&quot; - &quot;;@_)"/>
            </x14:dxf>
          </x14:cfRule>
          <xm:sqref>I36</xm:sqref>
        </x14:conditionalFormatting>
        <x14:conditionalFormatting xmlns:xm="http://schemas.microsoft.com/office/excel/2006/main">
          <x14:cfRule type="expression" priority="695" stopIfTrue="1" id="{71C418A3-B107-4B99-8039-10725AFAFD8D}">
            <xm:f>Report_Est_PL!$B$3="M USD"</xm:f>
            <x14:dxf>
              <numFmt numFmtId="183" formatCode="#,##0,,_);\(#,##0,,\);&quot; - &quot;;@_)"/>
            </x14:dxf>
          </x14:cfRule>
          <xm:sqref>J36</xm:sqref>
        </x14:conditionalFormatting>
        <x14:conditionalFormatting xmlns:xm="http://schemas.microsoft.com/office/excel/2006/main">
          <x14:cfRule type="expression" priority="694" stopIfTrue="1" id="{66C50A6F-8812-42AD-96D5-9BFB3E60DFB4}">
            <xm:f>Report_Est_PL!$B$3="M USD"</xm:f>
            <x14:dxf>
              <numFmt numFmtId="183" formatCode="#,##0,,_);\(#,##0,,\);&quot; - &quot;;@_)"/>
            </x14:dxf>
          </x14:cfRule>
          <xm:sqref>K36</xm:sqref>
        </x14:conditionalFormatting>
        <x14:conditionalFormatting xmlns:xm="http://schemas.microsoft.com/office/excel/2006/main">
          <x14:cfRule type="expression" priority="693" stopIfTrue="1" id="{CB13F28D-07E2-4509-849C-A7A2097CEC91}">
            <xm:f>Report_Est_PL!$B$3="M USD"</xm:f>
            <x14:dxf>
              <numFmt numFmtId="183" formatCode="#,##0,,_);\(#,##0,,\);&quot; - &quot;;@_)"/>
            </x14:dxf>
          </x14:cfRule>
          <xm:sqref>L36</xm:sqref>
        </x14:conditionalFormatting>
        <x14:conditionalFormatting xmlns:xm="http://schemas.microsoft.com/office/excel/2006/main">
          <x14:cfRule type="expression" priority="692" stopIfTrue="1" id="{46618545-F510-4F72-8EAB-1E6961E4D692}">
            <xm:f>Report_Est_PL!$B$3="M USD"</xm:f>
            <x14:dxf>
              <numFmt numFmtId="183" formatCode="#,##0,,_);\(#,##0,,\);&quot; - &quot;;@_)"/>
            </x14:dxf>
          </x14:cfRule>
          <xm:sqref>M36</xm:sqref>
        </x14:conditionalFormatting>
        <x14:conditionalFormatting xmlns:xm="http://schemas.microsoft.com/office/excel/2006/main">
          <x14:cfRule type="expression" priority="691" stopIfTrue="1" id="{9CBE12D2-C81B-41A4-B27D-D541AA2EAC8C}">
            <xm:f>Report_Est_PL!$B$3="M USD"</xm:f>
            <x14:dxf>
              <numFmt numFmtId="183" formatCode="#,##0,,_);\(#,##0,,\);&quot; - &quot;;@_)"/>
            </x14:dxf>
          </x14:cfRule>
          <xm:sqref>N36</xm:sqref>
        </x14:conditionalFormatting>
        <x14:conditionalFormatting xmlns:xm="http://schemas.microsoft.com/office/excel/2006/main">
          <x14:cfRule type="expression" priority="690" stopIfTrue="1" id="{03AD68D0-0FD6-4FEA-868C-7AC72ACA45B9}">
            <xm:f>Report_Est_PL!$B$3="M USD"</xm:f>
            <x14:dxf>
              <numFmt numFmtId="183" formatCode="#,##0,,_);\(#,##0,,\);&quot; - &quot;;@_)"/>
            </x14:dxf>
          </x14:cfRule>
          <xm:sqref>O36</xm:sqref>
        </x14:conditionalFormatting>
        <x14:conditionalFormatting xmlns:xm="http://schemas.microsoft.com/office/excel/2006/main">
          <x14:cfRule type="expression" priority="689" stopIfTrue="1" id="{C8578545-0AC4-402E-8DF2-1B780A5333F3}">
            <xm:f>Report_Est_PL!$B$3="M USD"</xm:f>
            <x14:dxf>
              <numFmt numFmtId="183" formatCode="#,##0,,_);\(#,##0,,\);&quot; - &quot;;@_)"/>
            </x14:dxf>
          </x14:cfRule>
          <xm:sqref>F37</xm:sqref>
        </x14:conditionalFormatting>
        <x14:conditionalFormatting xmlns:xm="http://schemas.microsoft.com/office/excel/2006/main">
          <x14:cfRule type="expression" priority="688" stopIfTrue="1" id="{0CE0CA44-0EAB-4C32-80A6-575020060909}">
            <xm:f>Report_Est_PL!$B$3="M USD"</xm:f>
            <x14:dxf>
              <numFmt numFmtId="183" formatCode="#,##0,,_);\(#,##0,,\);&quot; - &quot;;@_)"/>
            </x14:dxf>
          </x14:cfRule>
          <xm:sqref>G37</xm:sqref>
        </x14:conditionalFormatting>
        <x14:conditionalFormatting xmlns:xm="http://schemas.microsoft.com/office/excel/2006/main">
          <x14:cfRule type="expression" priority="687" stopIfTrue="1" id="{B1C5C985-47BF-4655-8C57-989D18447697}">
            <xm:f>Report_Est_PL!$B$3="M USD"</xm:f>
            <x14:dxf>
              <numFmt numFmtId="183" formatCode="#,##0,,_);\(#,##0,,\);&quot; - &quot;;@_)"/>
            </x14:dxf>
          </x14:cfRule>
          <xm:sqref>H37</xm:sqref>
        </x14:conditionalFormatting>
        <x14:conditionalFormatting xmlns:xm="http://schemas.microsoft.com/office/excel/2006/main">
          <x14:cfRule type="expression" priority="686" stopIfTrue="1" id="{91212908-796F-477B-8B6D-A1BCB946EAA5}">
            <xm:f>Report_Est_PL!$B$3="M USD"</xm:f>
            <x14:dxf>
              <numFmt numFmtId="183" formatCode="#,##0,,_);\(#,##0,,\);&quot; - &quot;;@_)"/>
            </x14:dxf>
          </x14:cfRule>
          <xm:sqref>I37</xm:sqref>
        </x14:conditionalFormatting>
        <x14:conditionalFormatting xmlns:xm="http://schemas.microsoft.com/office/excel/2006/main">
          <x14:cfRule type="expression" priority="685" stopIfTrue="1" id="{E6850023-3667-42E3-A25B-B7EDDDE00908}">
            <xm:f>Report_Est_PL!$B$3="M USD"</xm:f>
            <x14:dxf>
              <numFmt numFmtId="183" formatCode="#,##0,,_);\(#,##0,,\);&quot; - &quot;;@_)"/>
            </x14:dxf>
          </x14:cfRule>
          <xm:sqref>J37</xm:sqref>
        </x14:conditionalFormatting>
        <x14:conditionalFormatting xmlns:xm="http://schemas.microsoft.com/office/excel/2006/main">
          <x14:cfRule type="expression" priority="684" stopIfTrue="1" id="{6239E066-330B-414D-BCBC-306C505316D3}">
            <xm:f>Report_Est_PL!$B$3="M USD"</xm:f>
            <x14:dxf>
              <numFmt numFmtId="183" formatCode="#,##0,,_);\(#,##0,,\);&quot; - &quot;;@_)"/>
            </x14:dxf>
          </x14:cfRule>
          <xm:sqref>K37</xm:sqref>
        </x14:conditionalFormatting>
        <x14:conditionalFormatting xmlns:xm="http://schemas.microsoft.com/office/excel/2006/main">
          <x14:cfRule type="expression" priority="683" stopIfTrue="1" id="{28D4C2E1-AC5A-4F34-9108-508738EB23C1}">
            <xm:f>Report_Est_PL!$B$3="M USD"</xm:f>
            <x14:dxf>
              <numFmt numFmtId="183" formatCode="#,##0,,_);\(#,##0,,\);&quot; - &quot;;@_)"/>
            </x14:dxf>
          </x14:cfRule>
          <xm:sqref>L37</xm:sqref>
        </x14:conditionalFormatting>
        <x14:conditionalFormatting xmlns:xm="http://schemas.microsoft.com/office/excel/2006/main">
          <x14:cfRule type="expression" priority="682" stopIfTrue="1" id="{5D7A6527-79F6-45F2-8E81-0F7C667872EE}">
            <xm:f>Report_Est_PL!$B$3="M USD"</xm:f>
            <x14:dxf>
              <numFmt numFmtId="183" formatCode="#,##0,,_);\(#,##0,,\);&quot; - &quot;;@_)"/>
            </x14:dxf>
          </x14:cfRule>
          <xm:sqref>M37</xm:sqref>
        </x14:conditionalFormatting>
        <x14:conditionalFormatting xmlns:xm="http://schemas.microsoft.com/office/excel/2006/main">
          <x14:cfRule type="expression" priority="681" stopIfTrue="1" id="{0571D268-C003-4C75-93B5-B43D5DFB1AB8}">
            <xm:f>Report_Est_PL!$B$3="M USD"</xm:f>
            <x14:dxf>
              <numFmt numFmtId="183" formatCode="#,##0,,_);\(#,##0,,\);&quot; - &quot;;@_)"/>
            </x14:dxf>
          </x14:cfRule>
          <xm:sqref>N37</xm:sqref>
        </x14:conditionalFormatting>
        <x14:conditionalFormatting xmlns:xm="http://schemas.microsoft.com/office/excel/2006/main">
          <x14:cfRule type="expression" priority="680" stopIfTrue="1" id="{AA19712E-063F-4A58-A89B-358504E3115D}">
            <xm:f>Report_Est_PL!$B$3="M USD"</xm:f>
            <x14:dxf>
              <numFmt numFmtId="183" formatCode="#,##0,,_);\(#,##0,,\);&quot; - &quot;;@_)"/>
            </x14:dxf>
          </x14:cfRule>
          <xm:sqref>O37</xm:sqref>
        </x14:conditionalFormatting>
        <x14:conditionalFormatting xmlns:xm="http://schemas.microsoft.com/office/excel/2006/main">
          <x14:cfRule type="expression" priority="679" stopIfTrue="1" id="{8D0C4E8A-05D6-4155-9543-7E5A4D2FCCDD}">
            <xm:f>Report_Est_PL!$B$3="M USD"</xm:f>
            <x14:dxf>
              <numFmt numFmtId="183" formatCode="#,##0,,_);\(#,##0,,\);&quot; - &quot;;@_)"/>
            </x14:dxf>
          </x14:cfRule>
          <xm:sqref>A38</xm:sqref>
        </x14:conditionalFormatting>
        <x14:conditionalFormatting xmlns:xm="http://schemas.microsoft.com/office/excel/2006/main">
          <x14:cfRule type="expression" priority="678" stopIfTrue="1" id="{FDA79986-A24B-485D-B09D-48BEEC03EBFE}">
            <xm:f>Report_Est_PL!$B$3="M USD"</xm:f>
            <x14:dxf>
              <numFmt numFmtId="183" formatCode="#,##0,,_);\(#,##0,,\);&quot; - &quot;;@_)"/>
            </x14:dxf>
          </x14:cfRule>
          <xm:sqref>B38</xm:sqref>
        </x14:conditionalFormatting>
        <x14:conditionalFormatting xmlns:xm="http://schemas.microsoft.com/office/excel/2006/main">
          <x14:cfRule type="expression" priority="677" stopIfTrue="1" id="{351848C3-1160-4982-BBFA-1BA0B7B52DE0}">
            <xm:f>Report_Est_PL!$B$3="M USD"</xm:f>
            <x14:dxf>
              <numFmt numFmtId="183" formatCode="#,##0,,_);\(#,##0,,\);&quot; - &quot;;@_)"/>
            </x14:dxf>
          </x14:cfRule>
          <xm:sqref>C38</xm:sqref>
        </x14:conditionalFormatting>
        <x14:conditionalFormatting xmlns:xm="http://schemas.microsoft.com/office/excel/2006/main">
          <x14:cfRule type="expression" priority="676" stopIfTrue="1" id="{1A5D649F-406B-4C4E-914C-1D4C3A5C2EC1}">
            <xm:f>Report_Est_PL!$B$3="M USD"</xm:f>
            <x14:dxf>
              <numFmt numFmtId="183" formatCode="#,##0,,_);\(#,##0,,\);&quot; - &quot;;@_)"/>
            </x14:dxf>
          </x14:cfRule>
          <xm:sqref>D38</xm:sqref>
        </x14:conditionalFormatting>
        <x14:conditionalFormatting xmlns:xm="http://schemas.microsoft.com/office/excel/2006/main">
          <x14:cfRule type="expression" priority="675" stopIfTrue="1" id="{A6661666-E06E-4F38-858C-1397FB828234}">
            <xm:f>Report_Est_PL!$B$3="M USD"</xm:f>
            <x14:dxf>
              <numFmt numFmtId="183" formatCode="#,##0,,_);\(#,##0,,\);&quot; - &quot;;@_)"/>
            </x14:dxf>
          </x14:cfRule>
          <xm:sqref>E38</xm:sqref>
        </x14:conditionalFormatting>
        <x14:conditionalFormatting xmlns:xm="http://schemas.microsoft.com/office/excel/2006/main">
          <x14:cfRule type="expression" priority="674" stopIfTrue="1" id="{AAD3696E-89D3-4A18-9E82-7300279DFC27}">
            <xm:f>Report_Est_PL!$B$3="M USD"</xm:f>
            <x14:dxf>
              <numFmt numFmtId="183" formatCode="#,##0,,_);\(#,##0,,\);&quot; - &quot;;@_)"/>
            </x14:dxf>
          </x14:cfRule>
          <xm:sqref>F38</xm:sqref>
        </x14:conditionalFormatting>
        <x14:conditionalFormatting xmlns:xm="http://schemas.microsoft.com/office/excel/2006/main">
          <x14:cfRule type="expression" priority="673" stopIfTrue="1" id="{66DAC52D-AE05-44C5-AD14-3FB61B37169B}">
            <xm:f>Report_Est_PL!$B$3="M USD"</xm:f>
            <x14:dxf>
              <numFmt numFmtId="183" formatCode="#,##0,,_);\(#,##0,,\);&quot; - &quot;;@_)"/>
            </x14:dxf>
          </x14:cfRule>
          <xm:sqref>G38</xm:sqref>
        </x14:conditionalFormatting>
        <x14:conditionalFormatting xmlns:xm="http://schemas.microsoft.com/office/excel/2006/main">
          <x14:cfRule type="expression" priority="672" stopIfTrue="1" id="{FE74A29D-7520-4357-B5F7-27EA0055EE57}">
            <xm:f>Report_Est_PL!$B$3="M USD"</xm:f>
            <x14:dxf>
              <numFmt numFmtId="183" formatCode="#,##0,,_);\(#,##0,,\);&quot; - &quot;;@_)"/>
            </x14:dxf>
          </x14:cfRule>
          <xm:sqref>H38</xm:sqref>
        </x14:conditionalFormatting>
        <x14:conditionalFormatting xmlns:xm="http://schemas.microsoft.com/office/excel/2006/main">
          <x14:cfRule type="expression" priority="671" stopIfTrue="1" id="{12B01887-C0FE-4F41-A017-BB176307F1FD}">
            <xm:f>Report_Est_PL!$B$3="M USD"</xm:f>
            <x14:dxf>
              <numFmt numFmtId="183" formatCode="#,##0,,_);\(#,##0,,\);&quot; - &quot;;@_)"/>
            </x14:dxf>
          </x14:cfRule>
          <xm:sqref>I38</xm:sqref>
        </x14:conditionalFormatting>
        <x14:conditionalFormatting xmlns:xm="http://schemas.microsoft.com/office/excel/2006/main">
          <x14:cfRule type="expression" priority="670" stopIfTrue="1" id="{E8B67EF4-1E7A-42A8-92B4-6F266A73EF28}">
            <xm:f>Report_Est_PL!$B$3="M USD"</xm:f>
            <x14:dxf>
              <numFmt numFmtId="183" formatCode="#,##0,,_);\(#,##0,,\);&quot; - &quot;;@_)"/>
            </x14:dxf>
          </x14:cfRule>
          <xm:sqref>J38</xm:sqref>
        </x14:conditionalFormatting>
        <x14:conditionalFormatting xmlns:xm="http://schemas.microsoft.com/office/excel/2006/main">
          <x14:cfRule type="expression" priority="669" stopIfTrue="1" id="{83EF418B-FC1A-4A10-A0A5-F3F56FBF0F0F}">
            <xm:f>Report_Est_PL!$B$3="M USD"</xm:f>
            <x14:dxf>
              <numFmt numFmtId="183" formatCode="#,##0,,_);\(#,##0,,\);&quot; - &quot;;@_)"/>
            </x14:dxf>
          </x14:cfRule>
          <xm:sqref>K38</xm:sqref>
        </x14:conditionalFormatting>
        <x14:conditionalFormatting xmlns:xm="http://schemas.microsoft.com/office/excel/2006/main">
          <x14:cfRule type="expression" priority="668" stopIfTrue="1" id="{4B44C86D-74AC-446F-A661-30218C471EEB}">
            <xm:f>Report_Est_PL!$B$3="M USD"</xm:f>
            <x14:dxf>
              <numFmt numFmtId="183" formatCode="#,##0,,_);\(#,##0,,\);&quot; - &quot;;@_)"/>
            </x14:dxf>
          </x14:cfRule>
          <xm:sqref>L38</xm:sqref>
        </x14:conditionalFormatting>
        <x14:conditionalFormatting xmlns:xm="http://schemas.microsoft.com/office/excel/2006/main">
          <x14:cfRule type="expression" priority="667" stopIfTrue="1" id="{E23A2E05-4377-4002-984B-2796AA86AE97}">
            <xm:f>Report_Est_PL!$B$3="M USD"</xm:f>
            <x14:dxf>
              <numFmt numFmtId="183" formatCode="#,##0,,_);\(#,##0,,\);&quot; - &quot;;@_)"/>
            </x14:dxf>
          </x14:cfRule>
          <xm:sqref>M38</xm:sqref>
        </x14:conditionalFormatting>
        <x14:conditionalFormatting xmlns:xm="http://schemas.microsoft.com/office/excel/2006/main">
          <x14:cfRule type="expression" priority="666" stopIfTrue="1" id="{0117041D-3DAC-431F-9B34-CF43C33DD4E4}">
            <xm:f>Report_Est_PL!$B$3="M USD"</xm:f>
            <x14:dxf>
              <numFmt numFmtId="183" formatCode="#,##0,,_);\(#,##0,,\);&quot; - &quot;;@_)"/>
            </x14:dxf>
          </x14:cfRule>
          <xm:sqref>A40</xm:sqref>
        </x14:conditionalFormatting>
        <x14:conditionalFormatting xmlns:xm="http://schemas.microsoft.com/office/excel/2006/main">
          <x14:cfRule type="expression" priority="665" stopIfTrue="1" id="{976C6B05-72A8-42B4-BCA7-436A44DDC94F}">
            <xm:f>Report_Est_PL!$B$3="M USD"</xm:f>
            <x14:dxf>
              <numFmt numFmtId="183" formatCode="#,##0,,_);\(#,##0,,\);&quot; - &quot;;@_)"/>
            </x14:dxf>
          </x14:cfRule>
          <xm:sqref>B40</xm:sqref>
        </x14:conditionalFormatting>
        <x14:conditionalFormatting xmlns:xm="http://schemas.microsoft.com/office/excel/2006/main">
          <x14:cfRule type="expression" priority="664" stopIfTrue="1" id="{A7BE3E93-60E5-4C43-9C5A-4383079F3891}">
            <xm:f>Report_Est_PL!$B$3="M USD"</xm:f>
            <x14:dxf>
              <numFmt numFmtId="183" formatCode="#,##0,,_);\(#,##0,,\);&quot; - &quot;;@_)"/>
            </x14:dxf>
          </x14:cfRule>
          <xm:sqref>C40</xm:sqref>
        </x14:conditionalFormatting>
        <x14:conditionalFormatting xmlns:xm="http://schemas.microsoft.com/office/excel/2006/main">
          <x14:cfRule type="expression" priority="663" stopIfTrue="1" id="{26D7A87A-C1C5-48C1-95DA-5E1A68258B26}">
            <xm:f>Report_Est_PL!$B$3="M USD"</xm:f>
            <x14:dxf>
              <numFmt numFmtId="183" formatCode="#,##0,,_);\(#,##0,,\);&quot; - &quot;;@_)"/>
            </x14:dxf>
          </x14:cfRule>
          <xm:sqref>D40</xm:sqref>
        </x14:conditionalFormatting>
        <x14:conditionalFormatting xmlns:xm="http://schemas.microsoft.com/office/excel/2006/main">
          <x14:cfRule type="expression" priority="662" stopIfTrue="1" id="{6724276C-2488-4813-BFAB-E960CBAF8A5F}">
            <xm:f>Report_Est_PL!$B$3="M USD"</xm:f>
            <x14:dxf>
              <numFmt numFmtId="183" formatCode="#,##0,,_);\(#,##0,,\);&quot; - &quot;;@_)"/>
            </x14:dxf>
          </x14:cfRule>
          <xm:sqref>E40</xm:sqref>
        </x14:conditionalFormatting>
        <x14:conditionalFormatting xmlns:xm="http://schemas.microsoft.com/office/excel/2006/main">
          <x14:cfRule type="expression" priority="661" stopIfTrue="1" id="{344DCC8A-BAE2-420A-8FA4-521CA4FFE029}">
            <xm:f>Report_Est_PL!$B$3="M USD"</xm:f>
            <x14:dxf>
              <numFmt numFmtId="183" formatCode="#,##0,,_);\(#,##0,,\);&quot; - &quot;;@_)"/>
            </x14:dxf>
          </x14:cfRule>
          <xm:sqref>F40</xm:sqref>
        </x14:conditionalFormatting>
        <x14:conditionalFormatting xmlns:xm="http://schemas.microsoft.com/office/excel/2006/main">
          <x14:cfRule type="expression" priority="660" stopIfTrue="1" id="{77528643-64D5-420A-BBA1-90BC366AEFF7}">
            <xm:f>Report_Est_PL!$B$3="M USD"</xm:f>
            <x14:dxf>
              <numFmt numFmtId="183" formatCode="#,##0,,_);\(#,##0,,\);&quot; - &quot;;@_)"/>
            </x14:dxf>
          </x14:cfRule>
          <xm:sqref>G40</xm:sqref>
        </x14:conditionalFormatting>
        <x14:conditionalFormatting xmlns:xm="http://schemas.microsoft.com/office/excel/2006/main">
          <x14:cfRule type="expression" priority="659" stopIfTrue="1" id="{38E6A75A-B093-48F9-83D6-817C12511424}">
            <xm:f>Report_Est_PL!$B$3="M USD"</xm:f>
            <x14:dxf>
              <numFmt numFmtId="183" formatCode="#,##0,,_);\(#,##0,,\);&quot; - &quot;;@_)"/>
            </x14:dxf>
          </x14:cfRule>
          <xm:sqref>H40</xm:sqref>
        </x14:conditionalFormatting>
        <x14:conditionalFormatting xmlns:xm="http://schemas.microsoft.com/office/excel/2006/main">
          <x14:cfRule type="expression" priority="658" stopIfTrue="1" id="{77BEACFF-0200-4D79-9F88-DCC6DE82532D}">
            <xm:f>Report_Est_PL!$B$3="M USD"</xm:f>
            <x14:dxf>
              <numFmt numFmtId="183" formatCode="#,##0,,_);\(#,##0,,\);&quot; - &quot;;@_)"/>
            </x14:dxf>
          </x14:cfRule>
          <xm:sqref>I40</xm:sqref>
        </x14:conditionalFormatting>
        <x14:conditionalFormatting xmlns:xm="http://schemas.microsoft.com/office/excel/2006/main">
          <x14:cfRule type="expression" priority="657" stopIfTrue="1" id="{662C2A5A-7A11-4BD8-9393-1BDDD5776052}">
            <xm:f>Report_Est_PL!$B$3="M USD"</xm:f>
            <x14:dxf>
              <numFmt numFmtId="183" formatCode="#,##0,,_);\(#,##0,,\);&quot; - &quot;;@_)"/>
            </x14:dxf>
          </x14:cfRule>
          <xm:sqref>J40</xm:sqref>
        </x14:conditionalFormatting>
        <x14:conditionalFormatting xmlns:xm="http://schemas.microsoft.com/office/excel/2006/main">
          <x14:cfRule type="expression" priority="656" stopIfTrue="1" id="{FE1F0C6F-B75F-440F-A229-90E296450982}">
            <xm:f>Report_Est_PL!$B$3="M USD"</xm:f>
            <x14:dxf>
              <numFmt numFmtId="183" formatCode="#,##0,,_);\(#,##0,,\);&quot; - &quot;;@_)"/>
            </x14:dxf>
          </x14:cfRule>
          <xm:sqref>K40</xm:sqref>
        </x14:conditionalFormatting>
        <x14:conditionalFormatting xmlns:xm="http://schemas.microsoft.com/office/excel/2006/main">
          <x14:cfRule type="expression" priority="655" stopIfTrue="1" id="{10DBAAB9-28F8-4906-8E4C-D84AA59ED994}">
            <xm:f>Report_Est_PL!$B$3="M USD"</xm:f>
            <x14:dxf>
              <numFmt numFmtId="183" formatCode="#,##0,,_);\(#,##0,,\);&quot; - &quot;;@_)"/>
            </x14:dxf>
          </x14:cfRule>
          <xm:sqref>L40</xm:sqref>
        </x14:conditionalFormatting>
        <x14:conditionalFormatting xmlns:xm="http://schemas.microsoft.com/office/excel/2006/main">
          <x14:cfRule type="expression" priority="654" stopIfTrue="1" id="{A0720573-1F9A-4FEB-AC3D-A1BD1CD9CE42}">
            <xm:f>Report_Est_PL!$B$3="M USD"</xm:f>
            <x14:dxf>
              <numFmt numFmtId="183" formatCode="#,##0,,_);\(#,##0,,\);&quot; - &quot;;@_)"/>
            </x14:dxf>
          </x14:cfRule>
          <xm:sqref>M40</xm:sqref>
        </x14:conditionalFormatting>
        <x14:conditionalFormatting xmlns:xm="http://schemas.microsoft.com/office/excel/2006/main">
          <x14:cfRule type="expression" priority="653" stopIfTrue="1" id="{FEC1B1CE-8520-461A-97E6-2CCD04ED3BF5}">
            <xm:f>Report_Est_PL!$B$3="M USD"</xm:f>
            <x14:dxf>
              <numFmt numFmtId="183" formatCode="#,##0,,_);\(#,##0,,\);&quot; - &quot;;@_)"/>
            </x14:dxf>
          </x14:cfRule>
          <xm:sqref>F44</xm:sqref>
        </x14:conditionalFormatting>
        <x14:conditionalFormatting xmlns:xm="http://schemas.microsoft.com/office/excel/2006/main">
          <x14:cfRule type="expression" priority="652" stopIfTrue="1" id="{35C5B358-0732-4CF7-9831-AB55EB88B58D}">
            <xm:f>Report_Est_PL!$B$3="M USD"</xm:f>
            <x14:dxf>
              <numFmt numFmtId="183" formatCode="#,##0,,_);\(#,##0,,\);&quot; - &quot;;@_)"/>
            </x14:dxf>
          </x14:cfRule>
          <xm:sqref>G44</xm:sqref>
        </x14:conditionalFormatting>
        <x14:conditionalFormatting xmlns:xm="http://schemas.microsoft.com/office/excel/2006/main">
          <x14:cfRule type="expression" priority="651" stopIfTrue="1" id="{BEA95D5C-098E-4E27-AAA8-89362E09019C}">
            <xm:f>Report_Est_PL!$B$3="M USD"</xm:f>
            <x14:dxf>
              <numFmt numFmtId="183" formatCode="#,##0,,_);\(#,##0,,\);&quot; - &quot;;@_)"/>
            </x14:dxf>
          </x14:cfRule>
          <xm:sqref>H44</xm:sqref>
        </x14:conditionalFormatting>
        <x14:conditionalFormatting xmlns:xm="http://schemas.microsoft.com/office/excel/2006/main">
          <x14:cfRule type="expression" priority="650" stopIfTrue="1" id="{14DCC011-2DB9-450C-8BE0-F7C8D1FA4091}">
            <xm:f>Report_Est_PL!$B$3="M USD"</xm:f>
            <x14:dxf>
              <numFmt numFmtId="183" formatCode="#,##0,,_);\(#,##0,,\);&quot; - &quot;;@_)"/>
            </x14:dxf>
          </x14:cfRule>
          <xm:sqref>I44</xm:sqref>
        </x14:conditionalFormatting>
        <x14:conditionalFormatting xmlns:xm="http://schemas.microsoft.com/office/excel/2006/main">
          <x14:cfRule type="expression" priority="649" stopIfTrue="1" id="{F5AD5FF7-8B12-4C64-A5AC-38C7C6CFDA16}">
            <xm:f>Report_Est_PL!$B$3="M USD"</xm:f>
            <x14:dxf>
              <numFmt numFmtId="183" formatCode="#,##0,,_);\(#,##0,,\);&quot; - &quot;;@_)"/>
            </x14:dxf>
          </x14:cfRule>
          <xm:sqref>J44</xm:sqref>
        </x14:conditionalFormatting>
        <x14:conditionalFormatting xmlns:xm="http://schemas.microsoft.com/office/excel/2006/main">
          <x14:cfRule type="expression" priority="648" stopIfTrue="1" id="{FED0BFA1-1560-4417-A7DF-DA6281C20F73}">
            <xm:f>Report_Est_PL!$B$3="M USD"</xm:f>
            <x14:dxf>
              <numFmt numFmtId="183" formatCode="#,##0,,_);\(#,##0,,\);&quot; - &quot;;@_)"/>
            </x14:dxf>
          </x14:cfRule>
          <xm:sqref>K44</xm:sqref>
        </x14:conditionalFormatting>
        <x14:conditionalFormatting xmlns:xm="http://schemas.microsoft.com/office/excel/2006/main">
          <x14:cfRule type="expression" priority="647" stopIfTrue="1" id="{2B1DC3DA-B532-4B72-A2E6-15B2BB308294}">
            <xm:f>Report_Est_PL!$B$3="M USD"</xm:f>
            <x14:dxf>
              <numFmt numFmtId="183" formatCode="#,##0,,_);\(#,##0,,\);&quot; - &quot;;@_)"/>
            </x14:dxf>
          </x14:cfRule>
          <xm:sqref>L44</xm:sqref>
        </x14:conditionalFormatting>
        <x14:conditionalFormatting xmlns:xm="http://schemas.microsoft.com/office/excel/2006/main">
          <x14:cfRule type="expression" priority="646" stopIfTrue="1" id="{AD7D2F52-1602-4BB4-9D82-B950C1D92A7D}">
            <xm:f>Report_Est_PL!$B$3="M USD"</xm:f>
            <x14:dxf>
              <numFmt numFmtId="183" formatCode="#,##0,,_);\(#,##0,,\);&quot; - &quot;;@_)"/>
            </x14:dxf>
          </x14:cfRule>
          <xm:sqref>M44</xm:sqref>
        </x14:conditionalFormatting>
        <x14:conditionalFormatting xmlns:xm="http://schemas.microsoft.com/office/excel/2006/main">
          <x14:cfRule type="expression" priority="645" stopIfTrue="1" id="{A5D0448A-946B-4C7B-BCD7-EE769C265A1F}">
            <xm:f>Report_Est_PL!$B$3="M USD"</xm:f>
            <x14:dxf>
              <numFmt numFmtId="183" formatCode="#,##0,,_);\(#,##0,,\);&quot; - &quot;;@_)"/>
            </x14:dxf>
          </x14:cfRule>
          <xm:sqref>N44</xm:sqref>
        </x14:conditionalFormatting>
        <x14:conditionalFormatting xmlns:xm="http://schemas.microsoft.com/office/excel/2006/main">
          <x14:cfRule type="expression" priority="644" stopIfTrue="1" id="{9C9D2B04-5A2F-4448-A46A-26EA2CDCAC7E}">
            <xm:f>Report_Est_PL!$B$3="M USD"</xm:f>
            <x14:dxf>
              <numFmt numFmtId="183" formatCode="#,##0,,_);\(#,##0,,\);&quot; - &quot;;@_)"/>
            </x14:dxf>
          </x14:cfRule>
          <xm:sqref>O44</xm:sqref>
        </x14:conditionalFormatting>
        <x14:conditionalFormatting xmlns:xm="http://schemas.microsoft.com/office/excel/2006/main">
          <x14:cfRule type="expression" priority="643" stopIfTrue="1" id="{F61FF830-0511-4C06-84BB-54D48F08C234}">
            <xm:f>Report_Est_PL!$B$3="M USD"</xm:f>
            <x14:dxf>
              <numFmt numFmtId="183" formatCode="#,##0,,_);\(#,##0,,\);&quot; - &quot;;@_)"/>
            </x14:dxf>
          </x14:cfRule>
          <xm:sqref>F45</xm:sqref>
        </x14:conditionalFormatting>
        <x14:conditionalFormatting xmlns:xm="http://schemas.microsoft.com/office/excel/2006/main">
          <x14:cfRule type="expression" priority="642" stopIfTrue="1" id="{23F9D912-6397-43FB-BB86-59F34BE82BCD}">
            <xm:f>Report_Est_PL!$B$3="M USD"</xm:f>
            <x14:dxf>
              <numFmt numFmtId="183" formatCode="#,##0,,_);\(#,##0,,\);&quot; - &quot;;@_)"/>
            </x14:dxf>
          </x14:cfRule>
          <xm:sqref>G45</xm:sqref>
        </x14:conditionalFormatting>
        <x14:conditionalFormatting xmlns:xm="http://schemas.microsoft.com/office/excel/2006/main">
          <x14:cfRule type="expression" priority="641" stopIfTrue="1" id="{AF8A8F3B-DA1B-45A3-B7F1-8424C27A44E4}">
            <xm:f>Report_Est_PL!$B$3="M USD"</xm:f>
            <x14:dxf>
              <numFmt numFmtId="183" formatCode="#,##0,,_);\(#,##0,,\);&quot; - &quot;;@_)"/>
            </x14:dxf>
          </x14:cfRule>
          <xm:sqref>H45</xm:sqref>
        </x14:conditionalFormatting>
        <x14:conditionalFormatting xmlns:xm="http://schemas.microsoft.com/office/excel/2006/main">
          <x14:cfRule type="expression" priority="640" stopIfTrue="1" id="{9F8BC65F-1B14-41C8-B343-974099D070F8}">
            <xm:f>Report_Est_PL!$B$3="M USD"</xm:f>
            <x14:dxf>
              <numFmt numFmtId="183" formatCode="#,##0,,_);\(#,##0,,\);&quot; - &quot;;@_)"/>
            </x14:dxf>
          </x14:cfRule>
          <xm:sqref>I45</xm:sqref>
        </x14:conditionalFormatting>
        <x14:conditionalFormatting xmlns:xm="http://schemas.microsoft.com/office/excel/2006/main">
          <x14:cfRule type="expression" priority="639" stopIfTrue="1" id="{CBD10431-1BAB-4B78-A809-6E168A6FCC0E}">
            <xm:f>Report_Est_PL!$B$3="M USD"</xm:f>
            <x14:dxf>
              <numFmt numFmtId="183" formatCode="#,##0,,_);\(#,##0,,\);&quot; - &quot;;@_)"/>
            </x14:dxf>
          </x14:cfRule>
          <xm:sqref>J45</xm:sqref>
        </x14:conditionalFormatting>
        <x14:conditionalFormatting xmlns:xm="http://schemas.microsoft.com/office/excel/2006/main">
          <x14:cfRule type="expression" priority="638" stopIfTrue="1" id="{54785CCB-CBA4-4BF9-AD6E-888E5FF324A0}">
            <xm:f>Report_Est_PL!$B$3="M USD"</xm:f>
            <x14:dxf>
              <numFmt numFmtId="183" formatCode="#,##0,,_);\(#,##0,,\);&quot; - &quot;;@_)"/>
            </x14:dxf>
          </x14:cfRule>
          <xm:sqref>K45</xm:sqref>
        </x14:conditionalFormatting>
        <x14:conditionalFormatting xmlns:xm="http://schemas.microsoft.com/office/excel/2006/main">
          <x14:cfRule type="expression" priority="637" stopIfTrue="1" id="{D0172B5F-7C3B-45B1-84D4-C8801F59FADE}">
            <xm:f>Report_Est_PL!$B$3="M USD"</xm:f>
            <x14:dxf>
              <numFmt numFmtId="183" formatCode="#,##0,,_);\(#,##0,,\);&quot; - &quot;;@_)"/>
            </x14:dxf>
          </x14:cfRule>
          <xm:sqref>L45</xm:sqref>
        </x14:conditionalFormatting>
        <x14:conditionalFormatting xmlns:xm="http://schemas.microsoft.com/office/excel/2006/main">
          <x14:cfRule type="expression" priority="636" stopIfTrue="1" id="{1C963CBC-CE0C-4688-8B13-9D67F4F55722}">
            <xm:f>Report_Est_PL!$B$3="M USD"</xm:f>
            <x14:dxf>
              <numFmt numFmtId="183" formatCode="#,##0,,_);\(#,##0,,\);&quot; - &quot;;@_)"/>
            </x14:dxf>
          </x14:cfRule>
          <xm:sqref>M45</xm:sqref>
        </x14:conditionalFormatting>
        <x14:conditionalFormatting xmlns:xm="http://schemas.microsoft.com/office/excel/2006/main">
          <x14:cfRule type="expression" priority="635" stopIfTrue="1" id="{C6196B7D-E948-4282-9BFF-897511899636}">
            <xm:f>Report_Est_PL!$B$3="M USD"</xm:f>
            <x14:dxf>
              <numFmt numFmtId="183" formatCode="#,##0,,_);\(#,##0,,\);&quot; - &quot;;@_)"/>
            </x14:dxf>
          </x14:cfRule>
          <xm:sqref>N45</xm:sqref>
        </x14:conditionalFormatting>
        <x14:conditionalFormatting xmlns:xm="http://schemas.microsoft.com/office/excel/2006/main">
          <x14:cfRule type="expression" priority="634" stopIfTrue="1" id="{2D58BEEB-CADF-4892-B81E-983B0CA553B5}">
            <xm:f>Report_Est_PL!$B$3="M USD"</xm:f>
            <x14:dxf>
              <numFmt numFmtId="183" formatCode="#,##0,,_);\(#,##0,,\);&quot; - &quot;;@_)"/>
            </x14:dxf>
          </x14:cfRule>
          <xm:sqref>O45</xm:sqref>
        </x14:conditionalFormatting>
        <x14:conditionalFormatting xmlns:xm="http://schemas.microsoft.com/office/excel/2006/main">
          <x14:cfRule type="expression" priority="633" stopIfTrue="1" id="{C29F2810-7CE2-4C38-947C-53F7F4E9561C}">
            <xm:f>Report_Est_PL!$B$3="M USD"</xm:f>
            <x14:dxf>
              <numFmt numFmtId="183" formatCode="#,##0,,_);\(#,##0,,\);&quot; - &quot;;@_)"/>
            </x14:dxf>
          </x14:cfRule>
          <xm:sqref>F46</xm:sqref>
        </x14:conditionalFormatting>
        <x14:conditionalFormatting xmlns:xm="http://schemas.microsoft.com/office/excel/2006/main">
          <x14:cfRule type="expression" priority="632" stopIfTrue="1" id="{AD0B1D7A-088A-4CC5-89AA-B9BAEB11D241}">
            <xm:f>Report_Est_PL!$B$3="M USD"</xm:f>
            <x14:dxf>
              <numFmt numFmtId="183" formatCode="#,##0,,_);\(#,##0,,\);&quot; - &quot;;@_)"/>
            </x14:dxf>
          </x14:cfRule>
          <xm:sqref>G46</xm:sqref>
        </x14:conditionalFormatting>
        <x14:conditionalFormatting xmlns:xm="http://schemas.microsoft.com/office/excel/2006/main">
          <x14:cfRule type="expression" priority="631" stopIfTrue="1" id="{B2A18BBF-0103-4D58-B3B4-A4E5A8C92577}">
            <xm:f>Report_Est_PL!$B$3="M USD"</xm:f>
            <x14:dxf>
              <numFmt numFmtId="183" formatCode="#,##0,,_);\(#,##0,,\);&quot; - &quot;;@_)"/>
            </x14:dxf>
          </x14:cfRule>
          <xm:sqref>H46</xm:sqref>
        </x14:conditionalFormatting>
        <x14:conditionalFormatting xmlns:xm="http://schemas.microsoft.com/office/excel/2006/main">
          <x14:cfRule type="expression" priority="630" stopIfTrue="1" id="{AADF1F89-0B43-486B-8CEF-743C236FE183}">
            <xm:f>Report_Est_PL!$B$3="M USD"</xm:f>
            <x14:dxf>
              <numFmt numFmtId="183" formatCode="#,##0,,_);\(#,##0,,\);&quot; - &quot;;@_)"/>
            </x14:dxf>
          </x14:cfRule>
          <xm:sqref>I46</xm:sqref>
        </x14:conditionalFormatting>
        <x14:conditionalFormatting xmlns:xm="http://schemas.microsoft.com/office/excel/2006/main">
          <x14:cfRule type="expression" priority="629" stopIfTrue="1" id="{65A7679D-A9BA-431C-B0C6-76021B1153C2}">
            <xm:f>Report_Est_PL!$B$3="M USD"</xm:f>
            <x14:dxf>
              <numFmt numFmtId="183" formatCode="#,##0,,_);\(#,##0,,\);&quot; - &quot;;@_)"/>
            </x14:dxf>
          </x14:cfRule>
          <xm:sqref>J46</xm:sqref>
        </x14:conditionalFormatting>
        <x14:conditionalFormatting xmlns:xm="http://schemas.microsoft.com/office/excel/2006/main">
          <x14:cfRule type="expression" priority="628" stopIfTrue="1" id="{D29944F8-9BC0-4C8C-994D-4B957DD1CBED}">
            <xm:f>Report_Est_PL!$B$3="M USD"</xm:f>
            <x14:dxf>
              <numFmt numFmtId="183" formatCode="#,##0,,_);\(#,##0,,\);&quot; - &quot;;@_)"/>
            </x14:dxf>
          </x14:cfRule>
          <xm:sqref>K46</xm:sqref>
        </x14:conditionalFormatting>
        <x14:conditionalFormatting xmlns:xm="http://schemas.microsoft.com/office/excel/2006/main">
          <x14:cfRule type="expression" priority="627" stopIfTrue="1" id="{F970D29B-C856-4996-9227-554CB15F39D7}">
            <xm:f>Report_Est_PL!$B$3="M USD"</xm:f>
            <x14:dxf>
              <numFmt numFmtId="183" formatCode="#,##0,,_);\(#,##0,,\);&quot; - &quot;;@_)"/>
            </x14:dxf>
          </x14:cfRule>
          <xm:sqref>L46</xm:sqref>
        </x14:conditionalFormatting>
        <x14:conditionalFormatting xmlns:xm="http://schemas.microsoft.com/office/excel/2006/main">
          <x14:cfRule type="expression" priority="626" stopIfTrue="1" id="{FA8348D7-A91F-4535-86A4-F3103423BD48}">
            <xm:f>Report_Est_PL!$B$3="M USD"</xm:f>
            <x14:dxf>
              <numFmt numFmtId="183" formatCode="#,##0,,_);\(#,##0,,\);&quot; - &quot;;@_)"/>
            </x14:dxf>
          </x14:cfRule>
          <xm:sqref>M46</xm:sqref>
        </x14:conditionalFormatting>
        <x14:conditionalFormatting xmlns:xm="http://schemas.microsoft.com/office/excel/2006/main">
          <x14:cfRule type="expression" priority="625" stopIfTrue="1" id="{B23B2D5B-FFD2-49B6-ADDF-0AAC8AC6CE69}">
            <xm:f>Report_Est_PL!$B$3="M USD"</xm:f>
            <x14:dxf>
              <numFmt numFmtId="183" formatCode="#,##0,,_);\(#,##0,,\);&quot; - &quot;;@_)"/>
            </x14:dxf>
          </x14:cfRule>
          <xm:sqref>N46</xm:sqref>
        </x14:conditionalFormatting>
        <x14:conditionalFormatting xmlns:xm="http://schemas.microsoft.com/office/excel/2006/main">
          <x14:cfRule type="expression" priority="624" stopIfTrue="1" id="{853A880F-E1CB-424E-947F-8F5B5AA8B2D8}">
            <xm:f>Report_Est_PL!$B$3="M USD"</xm:f>
            <x14:dxf>
              <numFmt numFmtId="183" formatCode="#,##0,,_);\(#,##0,,\);&quot; - &quot;;@_)"/>
            </x14:dxf>
          </x14:cfRule>
          <xm:sqref>O46</xm:sqref>
        </x14:conditionalFormatting>
        <x14:conditionalFormatting xmlns:xm="http://schemas.microsoft.com/office/excel/2006/main">
          <x14:cfRule type="expression" priority="623" stopIfTrue="1" id="{A4AD9735-37C5-49B8-8B9A-6CEA5E5ADB0F}">
            <xm:f>Report_Est_PL!$B$3="M USD"</xm:f>
            <x14:dxf>
              <numFmt numFmtId="183" formatCode="#,##0,,_);\(#,##0,,\);&quot; - &quot;;@_)"/>
            </x14:dxf>
          </x14:cfRule>
          <xm:sqref>F47</xm:sqref>
        </x14:conditionalFormatting>
        <x14:conditionalFormatting xmlns:xm="http://schemas.microsoft.com/office/excel/2006/main">
          <x14:cfRule type="expression" priority="622" stopIfTrue="1" id="{5D743EEA-B34E-454D-841B-265AC36F35A9}">
            <xm:f>Report_Est_PL!$B$3="M USD"</xm:f>
            <x14:dxf>
              <numFmt numFmtId="183" formatCode="#,##0,,_);\(#,##0,,\);&quot; - &quot;;@_)"/>
            </x14:dxf>
          </x14:cfRule>
          <xm:sqref>G47</xm:sqref>
        </x14:conditionalFormatting>
        <x14:conditionalFormatting xmlns:xm="http://schemas.microsoft.com/office/excel/2006/main">
          <x14:cfRule type="expression" priority="621" stopIfTrue="1" id="{25D059BB-628E-4AA4-AE78-57D867F0A429}">
            <xm:f>Report_Est_PL!$B$3="M USD"</xm:f>
            <x14:dxf>
              <numFmt numFmtId="183" formatCode="#,##0,,_);\(#,##0,,\);&quot; - &quot;;@_)"/>
            </x14:dxf>
          </x14:cfRule>
          <xm:sqref>H47</xm:sqref>
        </x14:conditionalFormatting>
        <x14:conditionalFormatting xmlns:xm="http://schemas.microsoft.com/office/excel/2006/main">
          <x14:cfRule type="expression" priority="620" stopIfTrue="1" id="{60F8C6B9-3E48-4AF3-B0EB-B8B45E824080}">
            <xm:f>Report_Est_PL!$B$3="M USD"</xm:f>
            <x14:dxf>
              <numFmt numFmtId="183" formatCode="#,##0,,_);\(#,##0,,\);&quot; - &quot;;@_)"/>
            </x14:dxf>
          </x14:cfRule>
          <xm:sqref>I47</xm:sqref>
        </x14:conditionalFormatting>
        <x14:conditionalFormatting xmlns:xm="http://schemas.microsoft.com/office/excel/2006/main">
          <x14:cfRule type="expression" priority="619" stopIfTrue="1" id="{48813AA5-B723-4D9C-905B-0AC0290670CB}">
            <xm:f>Report_Est_PL!$B$3="M USD"</xm:f>
            <x14:dxf>
              <numFmt numFmtId="183" formatCode="#,##0,,_);\(#,##0,,\);&quot; - &quot;;@_)"/>
            </x14:dxf>
          </x14:cfRule>
          <xm:sqref>J47</xm:sqref>
        </x14:conditionalFormatting>
        <x14:conditionalFormatting xmlns:xm="http://schemas.microsoft.com/office/excel/2006/main">
          <x14:cfRule type="expression" priority="618" stopIfTrue="1" id="{68032A7C-CEDF-4B83-942D-51E1B3FA9F76}">
            <xm:f>Report_Est_PL!$B$3="M USD"</xm:f>
            <x14:dxf>
              <numFmt numFmtId="183" formatCode="#,##0,,_);\(#,##0,,\);&quot; - &quot;;@_)"/>
            </x14:dxf>
          </x14:cfRule>
          <xm:sqref>K47</xm:sqref>
        </x14:conditionalFormatting>
        <x14:conditionalFormatting xmlns:xm="http://schemas.microsoft.com/office/excel/2006/main">
          <x14:cfRule type="expression" priority="617" stopIfTrue="1" id="{6B22CD6D-E3F2-4C6C-9CC6-8595A44AC7A7}">
            <xm:f>Report_Est_PL!$B$3="M USD"</xm:f>
            <x14:dxf>
              <numFmt numFmtId="183" formatCode="#,##0,,_);\(#,##0,,\);&quot; - &quot;;@_)"/>
            </x14:dxf>
          </x14:cfRule>
          <xm:sqref>L47</xm:sqref>
        </x14:conditionalFormatting>
        <x14:conditionalFormatting xmlns:xm="http://schemas.microsoft.com/office/excel/2006/main">
          <x14:cfRule type="expression" priority="616" stopIfTrue="1" id="{222E4EFD-F529-4401-9E38-425E5F74E768}">
            <xm:f>Report_Est_PL!$B$3="M USD"</xm:f>
            <x14:dxf>
              <numFmt numFmtId="183" formatCode="#,##0,,_);\(#,##0,,\);&quot; - &quot;;@_)"/>
            </x14:dxf>
          </x14:cfRule>
          <xm:sqref>M47</xm:sqref>
        </x14:conditionalFormatting>
        <x14:conditionalFormatting xmlns:xm="http://schemas.microsoft.com/office/excel/2006/main">
          <x14:cfRule type="expression" priority="615" stopIfTrue="1" id="{7986E458-5C42-4989-8E05-3C3F84666C85}">
            <xm:f>Report_Est_PL!$B$3="M USD"</xm:f>
            <x14:dxf>
              <numFmt numFmtId="183" formatCode="#,##0,,_);\(#,##0,,\);&quot; - &quot;;@_)"/>
            </x14:dxf>
          </x14:cfRule>
          <xm:sqref>N47</xm:sqref>
        </x14:conditionalFormatting>
        <x14:conditionalFormatting xmlns:xm="http://schemas.microsoft.com/office/excel/2006/main">
          <x14:cfRule type="expression" priority="614" stopIfTrue="1" id="{AB49BD4F-D95D-44D7-9E68-7BD04EC8A6BA}">
            <xm:f>Report_Est_PL!$B$3="M USD"</xm:f>
            <x14:dxf>
              <numFmt numFmtId="183" formatCode="#,##0,,_);\(#,##0,,\);&quot; - &quot;;@_)"/>
            </x14:dxf>
          </x14:cfRule>
          <xm:sqref>O47</xm:sqref>
        </x14:conditionalFormatting>
        <x14:conditionalFormatting xmlns:xm="http://schemas.microsoft.com/office/excel/2006/main">
          <x14:cfRule type="expression" priority="613" stopIfTrue="1" id="{7E689BCF-B454-4B1C-8AFB-E2063A917CAE}">
            <xm:f>Report_Est_PL!$B$3="M USD"</xm:f>
            <x14:dxf>
              <numFmt numFmtId="183" formatCode="#,##0,,_);\(#,##0,,\);&quot; - &quot;;@_)"/>
            </x14:dxf>
          </x14:cfRule>
          <xm:sqref>A48</xm:sqref>
        </x14:conditionalFormatting>
        <x14:conditionalFormatting xmlns:xm="http://schemas.microsoft.com/office/excel/2006/main">
          <x14:cfRule type="expression" priority="612" stopIfTrue="1" id="{3DAD8D23-DD4B-4EE7-9723-8612D4211AED}">
            <xm:f>Report_Est_PL!$B$3="M USD"</xm:f>
            <x14:dxf>
              <numFmt numFmtId="183" formatCode="#,##0,,_);\(#,##0,,\);&quot; - &quot;;@_)"/>
            </x14:dxf>
          </x14:cfRule>
          <xm:sqref>B48</xm:sqref>
        </x14:conditionalFormatting>
        <x14:conditionalFormatting xmlns:xm="http://schemas.microsoft.com/office/excel/2006/main">
          <x14:cfRule type="expression" priority="611" stopIfTrue="1" id="{DAFBFD39-3CEE-4F14-81B5-2EE4C68CCAD9}">
            <xm:f>Report_Est_PL!$B$3="M USD"</xm:f>
            <x14:dxf>
              <numFmt numFmtId="183" formatCode="#,##0,,_);\(#,##0,,\);&quot; - &quot;;@_)"/>
            </x14:dxf>
          </x14:cfRule>
          <xm:sqref>C48</xm:sqref>
        </x14:conditionalFormatting>
        <x14:conditionalFormatting xmlns:xm="http://schemas.microsoft.com/office/excel/2006/main">
          <x14:cfRule type="expression" priority="610" stopIfTrue="1" id="{0A9D1B32-7526-4D32-8AE2-3A2EF24D9202}">
            <xm:f>Report_Est_PL!$B$3="M USD"</xm:f>
            <x14:dxf>
              <numFmt numFmtId="183" formatCode="#,##0,,_);\(#,##0,,\);&quot; - &quot;;@_)"/>
            </x14:dxf>
          </x14:cfRule>
          <xm:sqref>D48</xm:sqref>
        </x14:conditionalFormatting>
        <x14:conditionalFormatting xmlns:xm="http://schemas.microsoft.com/office/excel/2006/main">
          <x14:cfRule type="expression" priority="609" stopIfTrue="1" id="{490C931E-1CA7-4A41-86F7-85436E7774D1}">
            <xm:f>Report_Est_PL!$B$3="M USD"</xm:f>
            <x14:dxf>
              <numFmt numFmtId="183" formatCode="#,##0,,_);\(#,##0,,\);&quot; - &quot;;@_)"/>
            </x14:dxf>
          </x14:cfRule>
          <xm:sqref>E48</xm:sqref>
        </x14:conditionalFormatting>
        <x14:conditionalFormatting xmlns:xm="http://schemas.microsoft.com/office/excel/2006/main">
          <x14:cfRule type="expression" priority="608" stopIfTrue="1" id="{265C1CA3-B0A9-413C-93EE-6264E00F273D}">
            <xm:f>Report_Est_PL!$B$3="M USD"</xm:f>
            <x14:dxf>
              <numFmt numFmtId="183" formatCode="#,##0,,_);\(#,##0,,\);&quot; - &quot;;@_)"/>
            </x14:dxf>
          </x14:cfRule>
          <xm:sqref>F48</xm:sqref>
        </x14:conditionalFormatting>
        <x14:conditionalFormatting xmlns:xm="http://schemas.microsoft.com/office/excel/2006/main">
          <x14:cfRule type="expression" priority="607" stopIfTrue="1" id="{1AEB2D52-7CF7-4315-9880-9C1A139619B4}">
            <xm:f>Report_Est_PL!$B$3="M USD"</xm:f>
            <x14:dxf>
              <numFmt numFmtId="183" formatCode="#,##0,,_);\(#,##0,,\);&quot; - &quot;;@_)"/>
            </x14:dxf>
          </x14:cfRule>
          <xm:sqref>G48</xm:sqref>
        </x14:conditionalFormatting>
        <x14:conditionalFormatting xmlns:xm="http://schemas.microsoft.com/office/excel/2006/main">
          <x14:cfRule type="expression" priority="606" stopIfTrue="1" id="{ACD16332-DF52-44DD-AECF-42897FB7092C}">
            <xm:f>Report_Est_PL!$B$3="M USD"</xm:f>
            <x14:dxf>
              <numFmt numFmtId="183" formatCode="#,##0,,_);\(#,##0,,\);&quot; - &quot;;@_)"/>
            </x14:dxf>
          </x14:cfRule>
          <xm:sqref>H48</xm:sqref>
        </x14:conditionalFormatting>
        <x14:conditionalFormatting xmlns:xm="http://schemas.microsoft.com/office/excel/2006/main">
          <x14:cfRule type="expression" priority="605" stopIfTrue="1" id="{FD493DB7-0D4A-4186-8108-4D3536DACDDE}">
            <xm:f>Report_Est_PL!$B$3="M USD"</xm:f>
            <x14:dxf>
              <numFmt numFmtId="183" formatCode="#,##0,,_);\(#,##0,,\);&quot; - &quot;;@_)"/>
            </x14:dxf>
          </x14:cfRule>
          <xm:sqref>I48</xm:sqref>
        </x14:conditionalFormatting>
        <x14:conditionalFormatting xmlns:xm="http://schemas.microsoft.com/office/excel/2006/main">
          <x14:cfRule type="expression" priority="604" stopIfTrue="1" id="{48E32968-1F03-43B0-A662-02000D81178D}">
            <xm:f>Report_Est_PL!$B$3="M USD"</xm:f>
            <x14:dxf>
              <numFmt numFmtId="183" formatCode="#,##0,,_);\(#,##0,,\);&quot; - &quot;;@_)"/>
            </x14:dxf>
          </x14:cfRule>
          <xm:sqref>J48</xm:sqref>
        </x14:conditionalFormatting>
        <x14:conditionalFormatting xmlns:xm="http://schemas.microsoft.com/office/excel/2006/main">
          <x14:cfRule type="expression" priority="603" stopIfTrue="1" id="{DB077499-E408-4F1B-A084-14B65EA2E241}">
            <xm:f>Report_Est_PL!$B$3="M USD"</xm:f>
            <x14:dxf>
              <numFmt numFmtId="183" formatCode="#,##0,,_);\(#,##0,,\);&quot; - &quot;;@_)"/>
            </x14:dxf>
          </x14:cfRule>
          <xm:sqref>K48</xm:sqref>
        </x14:conditionalFormatting>
        <x14:conditionalFormatting xmlns:xm="http://schemas.microsoft.com/office/excel/2006/main">
          <x14:cfRule type="expression" priority="602" stopIfTrue="1" id="{6CE6B1AE-8D1E-496A-8DCB-1F0C86434244}">
            <xm:f>Report_Est_PL!$B$3="M USD"</xm:f>
            <x14:dxf>
              <numFmt numFmtId="183" formatCode="#,##0,,_);\(#,##0,,\);&quot; - &quot;;@_)"/>
            </x14:dxf>
          </x14:cfRule>
          <xm:sqref>L48</xm:sqref>
        </x14:conditionalFormatting>
        <x14:conditionalFormatting xmlns:xm="http://schemas.microsoft.com/office/excel/2006/main">
          <x14:cfRule type="expression" priority="601" stopIfTrue="1" id="{CD7C76E5-C98C-4B92-888A-7B711E178C09}">
            <xm:f>Report_Est_PL!$B$3="M USD"</xm:f>
            <x14:dxf>
              <numFmt numFmtId="183" formatCode="#,##0,,_);\(#,##0,,\);&quot; - &quot;;@_)"/>
            </x14:dxf>
          </x14:cfRule>
          <xm:sqref>M48</xm:sqref>
        </x14:conditionalFormatting>
        <x14:conditionalFormatting xmlns:xm="http://schemas.microsoft.com/office/excel/2006/main">
          <x14:cfRule type="expression" priority="600" stopIfTrue="1" id="{FDD8912E-3F17-4AA4-AD22-D0884B87CCAB}">
            <xm:f>Report_Est_PL!$B$3="M USD"</xm:f>
            <x14:dxf>
              <numFmt numFmtId="183" formatCode="#,##0,,_);\(#,##0,,\);&quot; - &quot;;@_)"/>
            </x14:dxf>
          </x14:cfRule>
          <xm:sqref>A50</xm:sqref>
        </x14:conditionalFormatting>
        <x14:conditionalFormatting xmlns:xm="http://schemas.microsoft.com/office/excel/2006/main">
          <x14:cfRule type="expression" priority="599" stopIfTrue="1" id="{2C9DE3C0-F4BE-4CB5-A194-6BE0F4E67719}">
            <xm:f>Report_Est_PL!$B$3="M USD"</xm:f>
            <x14:dxf>
              <numFmt numFmtId="183" formatCode="#,##0,,_);\(#,##0,,\);&quot; - &quot;;@_)"/>
            </x14:dxf>
          </x14:cfRule>
          <xm:sqref>B50</xm:sqref>
        </x14:conditionalFormatting>
        <x14:conditionalFormatting xmlns:xm="http://schemas.microsoft.com/office/excel/2006/main">
          <x14:cfRule type="expression" priority="598" stopIfTrue="1" id="{2E3CBD78-B901-4FD9-823A-88320211E48E}">
            <xm:f>Report_Est_PL!$B$3="M USD"</xm:f>
            <x14:dxf>
              <numFmt numFmtId="183" formatCode="#,##0,,_);\(#,##0,,\);&quot; - &quot;;@_)"/>
            </x14:dxf>
          </x14:cfRule>
          <xm:sqref>C50</xm:sqref>
        </x14:conditionalFormatting>
        <x14:conditionalFormatting xmlns:xm="http://schemas.microsoft.com/office/excel/2006/main">
          <x14:cfRule type="expression" priority="597" stopIfTrue="1" id="{C37A68D0-32AD-4323-A753-98A0B8B332E1}">
            <xm:f>Report_Est_PL!$B$3="M USD"</xm:f>
            <x14:dxf>
              <numFmt numFmtId="183" formatCode="#,##0,,_);\(#,##0,,\);&quot; - &quot;;@_)"/>
            </x14:dxf>
          </x14:cfRule>
          <xm:sqref>D50</xm:sqref>
        </x14:conditionalFormatting>
        <x14:conditionalFormatting xmlns:xm="http://schemas.microsoft.com/office/excel/2006/main">
          <x14:cfRule type="expression" priority="596" stopIfTrue="1" id="{089E2173-E066-4DB1-86B6-365B380CAF81}">
            <xm:f>Report_Est_PL!$B$3="M USD"</xm:f>
            <x14:dxf>
              <numFmt numFmtId="183" formatCode="#,##0,,_);\(#,##0,,\);&quot; - &quot;;@_)"/>
            </x14:dxf>
          </x14:cfRule>
          <xm:sqref>E50</xm:sqref>
        </x14:conditionalFormatting>
        <x14:conditionalFormatting xmlns:xm="http://schemas.microsoft.com/office/excel/2006/main">
          <x14:cfRule type="expression" priority="595" stopIfTrue="1" id="{9CDA2D80-3FF8-45EE-82D7-24D065B44040}">
            <xm:f>Report_Est_PL!$B$3="M USD"</xm:f>
            <x14:dxf>
              <numFmt numFmtId="183" formatCode="#,##0,,_);\(#,##0,,\);&quot; - &quot;;@_)"/>
            </x14:dxf>
          </x14:cfRule>
          <xm:sqref>F50</xm:sqref>
        </x14:conditionalFormatting>
        <x14:conditionalFormatting xmlns:xm="http://schemas.microsoft.com/office/excel/2006/main">
          <x14:cfRule type="expression" priority="594" stopIfTrue="1" id="{A6C4DFD3-EA75-487F-8188-471005819FC0}">
            <xm:f>Report_Est_PL!$B$3="M USD"</xm:f>
            <x14:dxf>
              <numFmt numFmtId="183" formatCode="#,##0,,_);\(#,##0,,\);&quot; - &quot;;@_)"/>
            </x14:dxf>
          </x14:cfRule>
          <xm:sqref>G50</xm:sqref>
        </x14:conditionalFormatting>
        <x14:conditionalFormatting xmlns:xm="http://schemas.microsoft.com/office/excel/2006/main">
          <x14:cfRule type="expression" priority="593" stopIfTrue="1" id="{28A2E17C-5605-4657-AEAB-BAAB4D3E1435}">
            <xm:f>Report_Est_PL!$B$3="M USD"</xm:f>
            <x14:dxf>
              <numFmt numFmtId="183" formatCode="#,##0,,_);\(#,##0,,\);&quot; - &quot;;@_)"/>
            </x14:dxf>
          </x14:cfRule>
          <xm:sqref>H50</xm:sqref>
        </x14:conditionalFormatting>
        <x14:conditionalFormatting xmlns:xm="http://schemas.microsoft.com/office/excel/2006/main">
          <x14:cfRule type="expression" priority="592" stopIfTrue="1" id="{C2D2FDA5-6F61-4E53-9BC5-9CD5F9691EB3}">
            <xm:f>Report_Est_PL!$B$3="M USD"</xm:f>
            <x14:dxf>
              <numFmt numFmtId="183" formatCode="#,##0,,_);\(#,##0,,\);&quot; - &quot;;@_)"/>
            </x14:dxf>
          </x14:cfRule>
          <xm:sqref>I50</xm:sqref>
        </x14:conditionalFormatting>
        <x14:conditionalFormatting xmlns:xm="http://schemas.microsoft.com/office/excel/2006/main">
          <x14:cfRule type="expression" priority="591" stopIfTrue="1" id="{C40D4A4E-9A3A-4B40-B924-6141C07EC4ED}">
            <xm:f>Report_Est_PL!$B$3="M USD"</xm:f>
            <x14:dxf>
              <numFmt numFmtId="183" formatCode="#,##0,,_);\(#,##0,,\);&quot; - &quot;;@_)"/>
            </x14:dxf>
          </x14:cfRule>
          <xm:sqref>J50</xm:sqref>
        </x14:conditionalFormatting>
        <x14:conditionalFormatting xmlns:xm="http://schemas.microsoft.com/office/excel/2006/main">
          <x14:cfRule type="expression" priority="590" stopIfTrue="1" id="{32C4F966-EB34-4A2B-8A0B-415491507E36}">
            <xm:f>Report_Est_PL!$B$3="M USD"</xm:f>
            <x14:dxf>
              <numFmt numFmtId="183" formatCode="#,##0,,_);\(#,##0,,\);&quot; - &quot;;@_)"/>
            </x14:dxf>
          </x14:cfRule>
          <xm:sqref>K50</xm:sqref>
        </x14:conditionalFormatting>
        <x14:conditionalFormatting xmlns:xm="http://schemas.microsoft.com/office/excel/2006/main">
          <x14:cfRule type="expression" priority="589" stopIfTrue="1" id="{0A759A12-EF0B-44DF-A37D-296C2883789D}">
            <xm:f>Report_Est_PL!$B$3="M USD"</xm:f>
            <x14:dxf>
              <numFmt numFmtId="183" formatCode="#,##0,,_);\(#,##0,,\);&quot; - &quot;;@_)"/>
            </x14:dxf>
          </x14:cfRule>
          <xm:sqref>L50</xm:sqref>
        </x14:conditionalFormatting>
        <x14:conditionalFormatting xmlns:xm="http://schemas.microsoft.com/office/excel/2006/main">
          <x14:cfRule type="expression" priority="588" stopIfTrue="1" id="{993815B7-AF7F-40B5-86C6-84EE694ED67F}">
            <xm:f>Report_Est_PL!$B$3="M USD"</xm:f>
            <x14:dxf>
              <numFmt numFmtId="183" formatCode="#,##0,,_);\(#,##0,,\);&quot; - &quot;;@_)"/>
            </x14:dxf>
          </x14:cfRule>
          <xm:sqref>M50</xm:sqref>
        </x14:conditionalFormatting>
        <x14:conditionalFormatting xmlns:xm="http://schemas.microsoft.com/office/excel/2006/main">
          <x14:cfRule type="expression" priority="587" stopIfTrue="1" id="{310EA1C5-9B37-487D-A4E9-0796AE32B0BF}">
            <xm:f>Report_Est_PL!$B$3="M USD"</xm:f>
            <x14:dxf>
              <numFmt numFmtId="183" formatCode="#,##0,,_);\(#,##0,,\);&quot; - &quot;;@_)"/>
            </x14:dxf>
          </x14:cfRule>
          <xm:sqref>A54</xm:sqref>
        </x14:conditionalFormatting>
        <x14:conditionalFormatting xmlns:xm="http://schemas.microsoft.com/office/excel/2006/main">
          <x14:cfRule type="expression" priority="586" stopIfTrue="1" id="{5BD14EC9-53FB-4ACC-B594-0B09DD80FFA7}">
            <xm:f>Report_Est_PL!$B$3="M USD"</xm:f>
            <x14:dxf>
              <numFmt numFmtId="183" formatCode="#,##0,,_);\(#,##0,,\);&quot; - &quot;;@_)"/>
            </x14:dxf>
          </x14:cfRule>
          <xm:sqref>B54</xm:sqref>
        </x14:conditionalFormatting>
        <x14:conditionalFormatting xmlns:xm="http://schemas.microsoft.com/office/excel/2006/main">
          <x14:cfRule type="expression" priority="585" stopIfTrue="1" id="{7B967CD6-005B-4A67-8177-C0BA224BD059}">
            <xm:f>Report_Est_PL!$B$3="M USD"</xm:f>
            <x14:dxf>
              <numFmt numFmtId="183" formatCode="#,##0,,_);\(#,##0,,\);&quot; - &quot;;@_)"/>
            </x14:dxf>
          </x14:cfRule>
          <xm:sqref>C54</xm:sqref>
        </x14:conditionalFormatting>
        <x14:conditionalFormatting xmlns:xm="http://schemas.microsoft.com/office/excel/2006/main">
          <x14:cfRule type="expression" priority="584" stopIfTrue="1" id="{8597A971-E5CE-4E09-B16D-64EDCBFEA34A}">
            <xm:f>Report_Est_PL!$B$3="M USD"</xm:f>
            <x14:dxf>
              <numFmt numFmtId="183" formatCode="#,##0,,_);\(#,##0,,\);&quot; - &quot;;@_)"/>
            </x14:dxf>
          </x14:cfRule>
          <xm:sqref>D54</xm:sqref>
        </x14:conditionalFormatting>
        <x14:conditionalFormatting xmlns:xm="http://schemas.microsoft.com/office/excel/2006/main">
          <x14:cfRule type="expression" priority="583" stopIfTrue="1" id="{6B9B3630-8711-421C-958E-211898A51CED}">
            <xm:f>Report_Est_PL!$B$3="M USD"</xm:f>
            <x14:dxf>
              <numFmt numFmtId="183" formatCode="#,##0,,_);\(#,##0,,\);&quot; - &quot;;@_)"/>
            </x14:dxf>
          </x14:cfRule>
          <xm:sqref>E54</xm:sqref>
        </x14:conditionalFormatting>
        <x14:conditionalFormatting xmlns:xm="http://schemas.microsoft.com/office/excel/2006/main">
          <x14:cfRule type="expression" priority="582" stopIfTrue="1" id="{6BB89F74-BAE8-4BF1-B122-40CE815A7BDF}">
            <xm:f>Report_Est_PL!$B$3="M USD"</xm:f>
            <x14:dxf>
              <numFmt numFmtId="183" formatCode="#,##0,,_);\(#,##0,,\);&quot; - &quot;;@_)"/>
            </x14:dxf>
          </x14:cfRule>
          <xm:sqref>F54</xm:sqref>
        </x14:conditionalFormatting>
        <x14:conditionalFormatting xmlns:xm="http://schemas.microsoft.com/office/excel/2006/main">
          <x14:cfRule type="expression" priority="581" stopIfTrue="1" id="{B043F315-1CE6-4429-9216-1EC0F4544668}">
            <xm:f>Report_Est_PL!$B$3="M USD"</xm:f>
            <x14:dxf>
              <numFmt numFmtId="183" formatCode="#,##0,,_);\(#,##0,,\);&quot; - &quot;;@_)"/>
            </x14:dxf>
          </x14:cfRule>
          <xm:sqref>G54</xm:sqref>
        </x14:conditionalFormatting>
        <x14:conditionalFormatting xmlns:xm="http://schemas.microsoft.com/office/excel/2006/main">
          <x14:cfRule type="expression" priority="580" stopIfTrue="1" id="{8D9073DA-0E1E-441F-8CA8-957DD729CA2C}">
            <xm:f>Report_Est_PL!$B$3="M USD"</xm:f>
            <x14:dxf>
              <numFmt numFmtId="183" formatCode="#,##0,,_);\(#,##0,,\);&quot; - &quot;;@_)"/>
            </x14:dxf>
          </x14:cfRule>
          <xm:sqref>H54</xm:sqref>
        </x14:conditionalFormatting>
        <x14:conditionalFormatting xmlns:xm="http://schemas.microsoft.com/office/excel/2006/main">
          <x14:cfRule type="expression" priority="579" stopIfTrue="1" id="{D3C24749-605F-4390-9F2C-6E7B4824E321}">
            <xm:f>Report_Est_PL!$B$3="M USD"</xm:f>
            <x14:dxf>
              <numFmt numFmtId="183" formatCode="#,##0,,_);\(#,##0,,\);&quot; - &quot;;@_)"/>
            </x14:dxf>
          </x14:cfRule>
          <xm:sqref>I54</xm:sqref>
        </x14:conditionalFormatting>
        <x14:conditionalFormatting xmlns:xm="http://schemas.microsoft.com/office/excel/2006/main">
          <x14:cfRule type="expression" priority="578" stopIfTrue="1" id="{AAD645EA-3F71-4616-8ECC-59229BD6FA97}">
            <xm:f>Report_Est_PL!$B$3="M USD"</xm:f>
            <x14:dxf>
              <numFmt numFmtId="183" formatCode="#,##0,,_);\(#,##0,,\);&quot; - &quot;;@_)"/>
            </x14:dxf>
          </x14:cfRule>
          <xm:sqref>J54</xm:sqref>
        </x14:conditionalFormatting>
        <x14:conditionalFormatting xmlns:xm="http://schemas.microsoft.com/office/excel/2006/main">
          <x14:cfRule type="expression" priority="577" stopIfTrue="1" id="{0C01054A-4137-4448-9A6D-83CEF8BEDF3F}">
            <xm:f>Report_Est_PL!$B$3="M USD"</xm:f>
            <x14:dxf>
              <numFmt numFmtId="183" formatCode="#,##0,,_);\(#,##0,,\);&quot; - &quot;;@_)"/>
            </x14:dxf>
          </x14:cfRule>
          <xm:sqref>K54</xm:sqref>
        </x14:conditionalFormatting>
        <x14:conditionalFormatting xmlns:xm="http://schemas.microsoft.com/office/excel/2006/main">
          <x14:cfRule type="expression" priority="576" stopIfTrue="1" id="{FB8D4FA2-6C4B-4E13-B789-FAC24C151B63}">
            <xm:f>Report_Est_PL!$B$3="M USD"</xm:f>
            <x14:dxf>
              <numFmt numFmtId="183" formatCode="#,##0,,_);\(#,##0,,\);&quot; - &quot;;@_)"/>
            </x14:dxf>
          </x14:cfRule>
          <xm:sqref>L54</xm:sqref>
        </x14:conditionalFormatting>
        <x14:conditionalFormatting xmlns:xm="http://schemas.microsoft.com/office/excel/2006/main">
          <x14:cfRule type="expression" priority="575" stopIfTrue="1" id="{39F46185-7CBC-4A19-9BD3-BA72FBC10263}">
            <xm:f>Report_Est_PL!$B$3="M USD"</xm:f>
            <x14:dxf>
              <numFmt numFmtId="183" formatCode="#,##0,,_);\(#,##0,,\);&quot; - &quot;;@_)"/>
            </x14:dxf>
          </x14:cfRule>
          <xm:sqref>M54</xm:sqref>
        </x14:conditionalFormatting>
        <x14:conditionalFormatting xmlns:xm="http://schemas.microsoft.com/office/excel/2006/main">
          <x14:cfRule type="expression" priority="574" stopIfTrue="1" id="{879B54E7-4D30-4255-A619-9596E983F7CC}">
            <xm:f>Report_Est_PL!$B$3="M USD"</xm:f>
            <x14:dxf>
              <numFmt numFmtId="183" formatCode="#,##0,,_);\(#,##0,,\);&quot; - &quot;;@_)"/>
            </x14:dxf>
          </x14:cfRule>
          <xm:sqref>A56</xm:sqref>
        </x14:conditionalFormatting>
        <x14:conditionalFormatting xmlns:xm="http://schemas.microsoft.com/office/excel/2006/main">
          <x14:cfRule type="expression" priority="573" stopIfTrue="1" id="{D577946A-76ED-4375-A407-0B5069E79114}">
            <xm:f>Report_Est_PL!$B$3="M USD"</xm:f>
            <x14:dxf>
              <numFmt numFmtId="183" formatCode="#,##0,,_);\(#,##0,,\);&quot; - &quot;;@_)"/>
            </x14:dxf>
          </x14:cfRule>
          <xm:sqref>B56</xm:sqref>
        </x14:conditionalFormatting>
        <x14:conditionalFormatting xmlns:xm="http://schemas.microsoft.com/office/excel/2006/main">
          <x14:cfRule type="expression" priority="572" stopIfTrue="1" id="{34D80167-53E3-4CE2-AA66-99C29399732A}">
            <xm:f>Report_Est_PL!$B$3="M USD"</xm:f>
            <x14:dxf>
              <numFmt numFmtId="183" formatCode="#,##0,,_);\(#,##0,,\);&quot; - &quot;;@_)"/>
            </x14:dxf>
          </x14:cfRule>
          <xm:sqref>C56</xm:sqref>
        </x14:conditionalFormatting>
        <x14:conditionalFormatting xmlns:xm="http://schemas.microsoft.com/office/excel/2006/main">
          <x14:cfRule type="expression" priority="571" stopIfTrue="1" id="{E0EF176E-BCD5-4487-B987-734BB745952E}">
            <xm:f>Report_Est_PL!$B$3="M USD"</xm:f>
            <x14:dxf>
              <numFmt numFmtId="183" formatCode="#,##0,,_);\(#,##0,,\);&quot; - &quot;;@_)"/>
            </x14:dxf>
          </x14:cfRule>
          <xm:sqref>D56</xm:sqref>
        </x14:conditionalFormatting>
        <x14:conditionalFormatting xmlns:xm="http://schemas.microsoft.com/office/excel/2006/main">
          <x14:cfRule type="expression" priority="570" stopIfTrue="1" id="{3FDF7B28-30AE-4527-B30B-F2462DB6005D}">
            <xm:f>Report_Est_PL!$B$3="M USD"</xm:f>
            <x14:dxf>
              <numFmt numFmtId="183" formatCode="#,##0,,_);\(#,##0,,\);&quot; - &quot;;@_)"/>
            </x14:dxf>
          </x14:cfRule>
          <xm:sqref>E56</xm:sqref>
        </x14:conditionalFormatting>
        <x14:conditionalFormatting xmlns:xm="http://schemas.microsoft.com/office/excel/2006/main">
          <x14:cfRule type="expression" priority="569" stopIfTrue="1" id="{5D85CBC4-EC17-4C6D-81C8-09954EC99467}">
            <xm:f>Report_Est_PL!$B$3="M USD"</xm:f>
            <x14:dxf>
              <numFmt numFmtId="183" formatCode="#,##0,,_);\(#,##0,,\);&quot; - &quot;;@_)"/>
            </x14:dxf>
          </x14:cfRule>
          <xm:sqref>F56</xm:sqref>
        </x14:conditionalFormatting>
        <x14:conditionalFormatting xmlns:xm="http://schemas.microsoft.com/office/excel/2006/main">
          <x14:cfRule type="expression" priority="568" stopIfTrue="1" id="{9BFDDACC-9C27-4D59-ABF7-207CC56EA2FD}">
            <xm:f>Report_Est_PL!$B$3="M USD"</xm:f>
            <x14:dxf>
              <numFmt numFmtId="183" formatCode="#,##0,,_);\(#,##0,,\);&quot; - &quot;;@_)"/>
            </x14:dxf>
          </x14:cfRule>
          <xm:sqref>G56</xm:sqref>
        </x14:conditionalFormatting>
        <x14:conditionalFormatting xmlns:xm="http://schemas.microsoft.com/office/excel/2006/main">
          <x14:cfRule type="expression" priority="567" stopIfTrue="1" id="{71D14193-F824-478C-8A20-B4DFEC3BA8E3}">
            <xm:f>Report_Est_PL!$B$3="M USD"</xm:f>
            <x14:dxf>
              <numFmt numFmtId="183" formatCode="#,##0,,_);\(#,##0,,\);&quot; - &quot;;@_)"/>
            </x14:dxf>
          </x14:cfRule>
          <xm:sqref>H56</xm:sqref>
        </x14:conditionalFormatting>
        <x14:conditionalFormatting xmlns:xm="http://schemas.microsoft.com/office/excel/2006/main">
          <x14:cfRule type="expression" priority="566" stopIfTrue="1" id="{B921907A-FE2B-478E-BD67-AAC4CFDC2FE0}">
            <xm:f>Report_Est_PL!$B$3="M USD"</xm:f>
            <x14:dxf>
              <numFmt numFmtId="183" formatCode="#,##0,,_);\(#,##0,,\);&quot; - &quot;;@_)"/>
            </x14:dxf>
          </x14:cfRule>
          <xm:sqref>I56</xm:sqref>
        </x14:conditionalFormatting>
        <x14:conditionalFormatting xmlns:xm="http://schemas.microsoft.com/office/excel/2006/main">
          <x14:cfRule type="expression" priority="565" stopIfTrue="1" id="{883D5887-E609-4338-AD94-A767207A84E7}">
            <xm:f>Report_Est_PL!$B$3="M USD"</xm:f>
            <x14:dxf>
              <numFmt numFmtId="183" formatCode="#,##0,,_);\(#,##0,,\);&quot; - &quot;;@_)"/>
            </x14:dxf>
          </x14:cfRule>
          <xm:sqref>J56</xm:sqref>
        </x14:conditionalFormatting>
        <x14:conditionalFormatting xmlns:xm="http://schemas.microsoft.com/office/excel/2006/main">
          <x14:cfRule type="expression" priority="564" stopIfTrue="1" id="{C671F481-F4C0-489C-98DF-7F95EB146988}">
            <xm:f>Report_Est_PL!$B$3="M USD"</xm:f>
            <x14:dxf>
              <numFmt numFmtId="183" formatCode="#,##0,,_);\(#,##0,,\);&quot; - &quot;;@_)"/>
            </x14:dxf>
          </x14:cfRule>
          <xm:sqref>K56</xm:sqref>
        </x14:conditionalFormatting>
        <x14:conditionalFormatting xmlns:xm="http://schemas.microsoft.com/office/excel/2006/main">
          <x14:cfRule type="expression" priority="563" stopIfTrue="1" id="{C38A7683-F48D-4F8C-B8C3-B3DC37957B11}">
            <xm:f>Report_Est_PL!$B$3="M USD"</xm:f>
            <x14:dxf>
              <numFmt numFmtId="183" formatCode="#,##0,,_);\(#,##0,,\);&quot; - &quot;;@_)"/>
            </x14:dxf>
          </x14:cfRule>
          <xm:sqref>L56</xm:sqref>
        </x14:conditionalFormatting>
        <x14:conditionalFormatting xmlns:xm="http://schemas.microsoft.com/office/excel/2006/main">
          <x14:cfRule type="expression" priority="562" stopIfTrue="1" id="{B745FD84-5070-40C1-91F0-4EDE903657CF}">
            <xm:f>Report_Est_PL!$B$3="M USD"</xm:f>
            <x14:dxf>
              <numFmt numFmtId="183" formatCode="#,##0,,_);\(#,##0,,\);&quot; - &quot;;@_)"/>
            </x14:dxf>
          </x14:cfRule>
          <xm:sqref>M56</xm:sqref>
        </x14:conditionalFormatting>
        <x14:conditionalFormatting xmlns:xm="http://schemas.microsoft.com/office/excel/2006/main">
          <x14:cfRule type="expression" priority="561" stopIfTrue="1" id="{4011134D-6E23-4060-A9C4-505619A6EBBC}">
            <xm:f>Report_Est_PL!$B$3="M USD"</xm:f>
            <x14:dxf>
              <numFmt numFmtId="183" formatCode="#,##0,,_);\(#,##0,,\);&quot; - &quot;;@_)"/>
            </x14:dxf>
          </x14:cfRule>
          <xm:sqref>A57</xm:sqref>
        </x14:conditionalFormatting>
        <x14:conditionalFormatting xmlns:xm="http://schemas.microsoft.com/office/excel/2006/main">
          <x14:cfRule type="expression" priority="560" stopIfTrue="1" id="{D8E54EF4-8141-4B55-8969-9C90009B3E04}">
            <xm:f>Report_Est_PL!$B$3="M USD"</xm:f>
            <x14:dxf>
              <numFmt numFmtId="183" formatCode="#,##0,,_);\(#,##0,,\);&quot; - &quot;;@_)"/>
            </x14:dxf>
          </x14:cfRule>
          <xm:sqref>B57</xm:sqref>
        </x14:conditionalFormatting>
        <x14:conditionalFormatting xmlns:xm="http://schemas.microsoft.com/office/excel/2006/main">
          <x14:cfRule type="expression" priority="559" stopIfTrue="1" id="{0EFF2EE3-D4D7-4662-8D36-FFCF7F0A7E7C}">
            <xm:f>Report_Est_PL!$B$3="M USD"</xm:f>
            <x14:dxf>
              <numFmt numFmtId="183" formatCode="#,##0,,_);\(#,##0,,\);&quot; - &quot;;@_)"/>
            </x14:dxf>
          </x14:cfRule>
          <xm:sqref>C57</xm:sqref>
        </x14:conditionalFormatting>
        <x14:conditionalFormatting xmlns:xm="http://schemas.microsoft.com/office/excel/2006/main">
          <x14:cfRule type="expression" priority="558" stopIfTrue="1" id="{44B64DFC-D1D7-4938-AFD4-6621A835453B}">
            <xm:f>Report_Est_PL!$B$3="M USD"</xm:f>
            <x14:dxf>
              <numFmt numFmtId="183" formatCode="#,##0,,_);\(#,##0,,\);&quot; - &quot;;@_)"/>
            </x14:dxf>
          </x14:cfRule>
          <xm:sqref>D57</xm:sqref>
        </x14:conditionalFormatting>
        <x14:conditionalFormatting xmlns:xm="http://schemas.microsoft.com/office/excel/2006/main">
          <x14:cfRule type="expression" priority="557" stopIfTrue="1" id="{16895E2F-401B-49DD-B309-372C36A41E27}">
            <xm:f>Report_Est_PL!$B$3="M USD"</xm:f>
            <x14:dxf>
              <numFmt numFmtId="183" formatCode="#,##0,,_);\(#,##0,,\);&quot; - &quot;;@_)"/>
            </x14:dxf>
          </x14:cfRule>
          <xm:sqref>E57</xm:sqref>
        </x14:conditionalFormatting>
        <x14:conditionalFormatting xmlns:xm="http://schemas.microsoft.com/office/excel/2006/main">
          <x14:cfRule type="expression" priority="556" stopIfTrue="1" id="{B198281E-052D-4CB5-971B-82D34AA124FE}">
            <xm:f>Report_Est_PL!$B$3="M USD"</xm:f>
            <x14:dxf>
              <numFmt numFmtId="183" formatCode="#,##0,,_);\(#,##0,,\);&quot; - &quot;;@_)"/>
            </x14:dxf>
          </x14:cfRule>
          <xm:sqref>A58</xm:sqref>
        </x14:conditionalFormatting>
        <x14:conditionalFormatting xmlns:xm="http://schemas.microsoft.com/office/excel/2006/main">
          <x14:cfRule type="expression" priority="555" stopIfTrue="1" id="{AB7920A3-7665-4F28-B087-CF78DAD4AF6B}">
            <xm:f>Report_Est_PL!$B$3="M USD"</xm:f>
            <x14:dxf>
              <numFmt numFmtId="183" formatCode="#,##0,,_);\(#,##0,,\);&quot; - &quot;;@_)"/>
            </x14:dxf>
          </x14:cfRule>
          <xm:sqref>B58</xm:sqref>
        </x14:conditionalFormatting>
        <x14:conditionalFormatting xmlns:xm="http://schemas.microsoft.com/office/excel/2006/main">
          <x14:cfRule type="expression" priority="554" stopIfTrue="1" id="{B63AD939-8AA2-4C2A-821A-A0EDF0FBC222}">
            <xm:f>Report_Est_PL!$B$3="M USD"</xm:f>
            <x14:dxf>
              <numFmt numFmtId="183" formatCode="#,##0,,_);\(#,##0,,\);&quot; - &quot;;@_)"/>
            </x14:dxf>
          </x14:cfRule>
          <xm:sqref>C58</xm:sqref>
        </x14:conditionalFormatting>
        <x14:conditionalFormatting xmlns:xm="http://schemas.microsoft.com/office/excel/2006/main">
          <x14:cfRule type="expression" priority="553" stopIfTrue="1" id="{A0104711-DE0E-43EC-9E22-3B91B018A0BD}">
            <xm:f>Report_Est_PL!$B$3="M USD"</xm:f>
            <x14:dxf>
              <numFmt numFmtId="183" formatCode="#,##0,,_);\(#,##0,,\);&quot; - &quot;;@_)"/>
            </x14:dxf>
          </x14:cfRule>
          <xm:sqref>D58</xm:sqref>
        </x14:conditionalFormatting>
        <x14:conditionalFormatting xmlns:xm="http://schemas.microsoft.com/office/excel/2006/main">
          <x14:cfRule type="expression" priority="552" stopIfTrue="1" id="{E276C72C-1755-41A0-8E57-53817ACB5BE7}">
            <xm:f>Report_Est_PL!$B$3="M USD"</xm:f>
            <x14:dxf>
              <numFmt numFmtId="183" formatCode="#,##0,,_);\(#,##0,,\);&quot; - &quot;;@_)"/>
            </x14:dxf>
          </x14:cfRule>
          <xm:sqref>E58</xm:sqref>
        </x14:conditionalFormatting>
        <x14:conditionalFormatting xmlns:xm="http://schemas.microsoft.com/office/excel/2006/main">
          <x14:cfRule type="expression" priority="551" stopIfTrue="1" id="{352BF3FA-DBBE-4DF5-B172-444442F5D818}">
            <xm:f>Report_Est_PL!$B$3="M USD"</xm:f>
            <x14:dxf>
              <numFmt numFmtId="183" formatCode="#,##0,,_);\(#,##0,,\);&quot; - &quot;;@_)"/>
            </x14:dxf>
          </x14:cfRule>
          <xm:sqref>F58</xm:sqref>
        </x14:conditionalFormatting>
        <x14:conditionalFormatting xmlns:xm="http://schemas.microsoft.com/office/excel/2006/main">
          <x14:cfRule type="expression" priority="550" stopIfTrue="1" id="{EFED307E-0B97-4ECF-BFD8-8F843DF46650}">
            <xm:f>Report_Est_PL!$B$3="M USD"</xm:f>
            <x14:dxf>
              <numFmt numFmtId="183" formatCode="#,##0,,_);\(#,##0,,\);&quot; - &quot;;@_)"/>
            </x14:dxf>
          </x14:cfRule>
          <xm:sqref>G58</xm:sqref>
        </x14:conditionalFormatting>
        <x14:conditionalFormatting xmlns:xm="http://schemas.microsoft.com/office/excel/2006/main">
          <x14:cfRule type="expression" priority="549" stopIfTrue="1" id="{DA156FE3-7E19-4E8D-B04C-DA362DBBF4E6}">
            <xm:f>Report_Est_PL!$B$3="M USD"</xm:f>
            <x14:dxf>
              <numFmt numFmtId="183" formatCode="#,##0,,_);\(#,##0,,\);&quot; - &quot;;@_)"/>
            </x14:dxf>
          </x14:cfRule>
          <xm:sqref>H58</xm:sqref>
        </x14:conditionalFormatting>
        <x14:conditionalFormatting xmlns:xm="http://schemas.microsoft.com/office/excel/2006/main">
          <x14:cfRule type="expression" priority="548" stopIfTrue="1" id="{14299E9A-B7D1-4ACA-9676-3773CD7A3C49}">
            <xm:f>Report_Est_PL!$B$3="M USD"</xm:f>
            <x14:dxf>
              <numFmt numFmtId="183" formatCode="#,##0,,_);\(#,##0,,\);&quot; - &quot;;@_)"/>
            </x14:dxf>
          </x14:cfRule>
          <xm:sqref>I58</xm:sqref>
        </x14:conditionalFormatting>
        <x14:conditionalFormatting xmlns:xm="http://schemas.microsoft.com/office/excel/2006/main">
          <x14:cfRule type="expression" priority="547" stopIfTrue="1" id="{A1E96DB2-FF5E-47CA-961F-0257DC9EA1AA}">
            <xm:f>Report_Est_PL!$B$3="M USD"</xm:f>
            <x14:dxf>
              <numFmt numFmtId="183" formatCode="#,##0,,_);\(#,##0,,\);&quot; - &quot;;@_)"/>
            </x14:dxf>
          </x14:cfRule>
          <xm:sqref>J58</xm:sqref>
        </x14:conditionalFormatting>
        <x14:conditionalFormatting xmlns:xm="http://schemas.microsoft.com/office/excel/2006/main">
          <x14:cfRule type="expression" priority="546" stopIfTrue="1" id="{E47B4802-D3E4-4FA7-8416-5A3F03FFDB1F}">
            <xm:f>Report_Est_PL!$B$3="M USD"</xm:f>
            <x14:dxf>
              <numFmt numFmtId="183" formatCode="#,##0,,_);\(#,##0,,\);&quot; - &quot;;@_)"/>
            </x14:dxf>
          </x14:cfRule>
          <xm:sqref>K58</xm:sqref>
        </x14:conditionalFormatting>
        <x14:conditionalFormatting xmlns:xm="http://schemas.microsoft.com/office/excel/2006/main">
          <x14:cfRule type="expression" priority="545" stopIfTrue="1" id="{19E11685-7027-463D-91D9-96554327091B}">
            <xm:f>Report_Est_PL!$B$3="M USD"</xm:f>
            <x14:dxf>
              <numFmt numFmtId="183" formatCode="#,##0,,_);\(#,##0,,\);&quot; - &quot;;@_)"/>
            </x14:dxf>
          </x14:cfRule>
          <xm:sqref>L58</xm:sqref>
        </x14:conditionalFormatting>
        <x14:conditionalFormatting xmlns:xm="http://schemas.microsoft.com/office/excel/2006/main">
          <x14:cfRule type="expression" priority="544" stopIfTrue="1" id="{E375326C-DE56-4F75-9DD5-229FAAD8AD27}">
            <xm:f>Report_Est_PL!$B$3="M USD"</xm:f>
            <x14:dxf>
              <numFmt numFmtId="183" formatCode="#,##0,,_);\(#,##0,,\);&quot; - &quot;;@_)"/>
            </x14:dxf>
          </x14:cfRule>
          <xm:sqref>M58</xm:sqref>
        </x14:conditionalFormatting>
        <x14:conditionalFormatting xmlns:xm="http://schemas.microsoft.com/office/excel/2006/main">
          <x14:cfRule type="expression" priority="543" stopIfTrue="1" id="{94E5DD8E-D5AE-4BAF-9D75-F3770506DB72}">
            <xm:f>Report_Est_PL!$B$3="M USD"</xm:f>
            <x14:dxf>
              <numFmt numFmtId="183" formatCode="#,##0,,_);\(#,##0,,\);&quot; - &quot;;@_)"/>
            </x14:dxf>
          </x14:cfRule>
          <xm:sqref>A59</xm:sqref>
        </x14:conditionalFormatting>
        <x14:conditionalFormatting xmlns:xm="http://schemas.microsoft.com/office/excel/2006/main">
          <x14:cfRule type="expression" priority="542" stopIfTrue="1" id="{615F550C-0463-4A7A-87CF-284461D9B766}">
            <xm:f>Report_Est_PL!$B$3="M USD"</xm:f>
            <x14:dxf>
              <numFmt numFmtId="183" formatCode="#,##0,,_);\(#,##0,,\);&quot; - &quot;;@_)"/>
            </x14:dxf>
          </x14:cfRule>
          <xm:sqref>B59</xm:sqref>
        </x14:conditionalFormatting>
        <x14:conditionalFormatting xmlns:xm="http://schemas.microsoft.com/office/excel/2006/main">
          <x14:cfRule type="expression" priority="541" stopIfTrue="1" id="{4F923B57-71F5-4103-B53C-C20DE67007F3}">
            <xm:f>Report_Est_PL!$B$3="M USD"</xm:f>
            <x14:dxf>
              <numFmt numFmtId="183" formatCode="#,##0,,_);\(#,##0,,\);&quot; - &quot;;@_)"/>
            </x14:dxf>
          </x14:cfRule>
          <xm:sqref>C59</xm:sqref>
        </x14:conditionalFormatting>
        <x14:conditionalFormatting xmlns:xm="http://schemas.microsoft.com/office/excel/2006/main">
          <x14:cfRule type="expression" priority="540" stopIfTrue="1" id="{966FB59A-D4D6-4606-AF69-940016F39D41}">
            <xm:f>Report_Est_PL!$B$3="M USD"</xm:f>
            <x14:dxf>
              <numFmt numFmtId="183" formatCode="#,##0,,_);\(#,##0,,\);&quot; - &quot;;@_)"/>
            </x14:dxf>
          </x14:cfRule>
          <xm:sqref>D59</xm:sqref>
        </x14:conditionalFormatting>
        <x14:conditionalFormatting xmlns:xm="http://schemas.microsoft.com/office/excel/2006/main">
          <x14:cfRule type="expression" priority="539" stopIfTrue="1" id="{78B17689-3589-4FB5-B479-88EC68BBE958}">
            <xm:f>Report_Est_PL!$B$3="M USD"</xm:f>
            <x14:dxf>
              <numFmt numFmtId="183" formatCode="#,##0,,_);\(#,##0,,\);&quot; - &quot;;@_)"/>
            </x14:dxf>
          </x14:cfRule>
          <xm:sqref>E59</xm:sqref>
        </x14:conditionalFormatting>
        <x14:conditionalFormatting xmlns:xm="http://schemas.microsoft.com/office/excel/2006/main">
          <x14:cfRule type="expression" priority="538" stopIfTrue="1" id="{C33FD4EB-4CA5-406F-8F18-AF5B1AA9A7C9}">
            <xm:f>Report_Est_PL!$B$3="M USD"</xm:f>
            <x14:dxf>
              <numFmt numFmtId="183" formatCode="#,##0,,_);\(#,##0,,\);&quot; - &quot;;@_)"/>
            </x14:dxf>
          </x14:cfRule>
          <xm:sqref>F59</xm:sqref>
        </x14:conditionalFormatting>
        <x14:conditionalFormatting xmlns:xm="http://schemas.microsoft.com/office/excel/2006/main">
          <x14:cfRule type="expression" priority="537" stopIfTrue="1" id="{7C61906E-1B38-4FF6-90EE-BEF9536F2E06}">
            <xm:f>Report_Est_PL!$B$3="M USD"</xm:f>
            <x14:dxf>
              <numFmt numFmtId="183" formatCode="#,##0,,_);\(#,##0,,\);&quot; - &quot;;@_)"/>
            </x14:dxf>
          </x14:cfRule>
          <xm:sqref>G59</xm:sqref>
        </x14:conditionalFormatting>
        <x14:conditionalFormatting xmlns:xm="http://schemas.microsoft.com/office/excel/2006/main">
          <x14:cfRule type="expression" priority="536" stopIfTrue="1" id="{E89251F2-D2EA-451E-9EE9-5A6F2208B374}">
            <xm:f>Report_Est_PL!$B$3="M USD"</xm:f>
            <x14:dxf>
              <numFmt numFmtId="183" formatCode="#,##0,,_);\(#,##0,,\);&quot; - &quot;;@_)"/>
            </x14:dxf>
          </x14:cfRule>
          <xm:sqref>H59</xm:sqref>
        </x14:conditionalFormatting>
        <x14:conditionalFormatting xmlns:xm="http://schemas.microsoft.com/office/excel/2006/main">
          <x14:cfRule type="expression" priority="535" stopIfTrue="1" id="{F92862CE-EC9C-4298-9451-6A078B26662A}">
            <xm:f>Report_Est_PL!$B$3="M USD"</xm:f>
            <x14:dxf>
              <numFmt numFmtId="183" formatCode="#,##0,,_);\(#,##0,,\);&quot; - &quot;;@_)"/>
            </x14:dxf>
          </x14:cfRule>
          <xm:sqref>I59</xm:sqref>
        </x14:conditionalFormatting>
        <x14:conditionalFormatting xmlns:xm="http://schemas.microsoft.com/office/excel/2006/main">
          <x14:cfRule type="expression" priority="534" stopIfTrue="1" id="{5FB8E9B6-CFEB-49FD-9BE6-E863A0B82C38}">
            <xm:f>Report_Est_PL!$B$3="M USD"</xm:f>
            <x14:dxf>
              <numFmt numFmtId="183" formatCode="#,##0,,_);\(#,##0,,\);&quot; - &quot;;@_)"/>
            </x14:dxf>
          </x14:cfRule>
          <xm:sqref>J59</xm:sqref>
        </x14:conditionalFormatting>
        <x14:conditionalFormatting xmlns:xm="http://schemas.microsoft.com/office/excel/2006/main">
          <x14:cfRule type="expression" priority="533" stopIfTrue="1" id="{C98F105D-9ACD-4021-9452-1F61E172F058}">
            <xm:f>Report_Est_PL!$B$3="M USD"</xm:f>
            <x14:dxf>
              <numFmt numFmtId="183" formatCode="#,##0,,_);\(#,##0,,\);&quot; - &quot;;@_)"/>
            </x14:dxf>
          </x14:cfRule>
          <xm:sqref>K59</xm:sqref>
        </x14:conditionalFormatting>
        <x14:conditionalFormatting xmlns:xm="http://schemas.microsoft.com/office/excel/2006/main">
          <x14:cfRule type="expression" priority="532" stopIfTrue="1" id="{8A9F03CF-09FD-4295-B4CE-F4EB53841B7A}">
            <xm:f>Report_Est_PL!$B$3="M USD"</xm:f>
            <x14:dxf>
              <numFmt numFmtId="183" formatCode="#,##0,,_);\(#,##0,,\);&quot; - &quot;;@_)"/>
            </x14:dxf>
          </x14:cfRule>
          <xm:sqref>L59</xm:sqref>
        </x14:conditionalFormatting>
        <x14:conditionalFormatting xmlns:xm="http://schemas.microsoft.com/office/excel/2006/main">
          <x14:cfRule type="expression" priority="531" stopIfTrue="1" id="{F20B0918-D9A3-40E3-AB7E-1C7A04868BB3}">
            <xm:f>Report_Est_PL!$B$3="M USD"</xm:f>
            <x14:dxf>
              <numFmt numFmtId="183" formatCode="#,##0,,_);\(#,##0,,\);&quot; - &quot;;@_)"/>
            </x14:dxf>
          </x14:cfRule>
          <xm:sqref>M59</xm:sqref>
        </x14:conditionalFormatting>
        <x14:conditionalFormatting xmlns:xm="http://schemas.microsoft.com/office/excel/2006/main">
          <x14:cfRule type="expression" priority="530" stopIfTrue="1" id="{775AC1C4-8B97-4FBF-9BC7-86B494933964}">
            <xm:f>Report_Est_PL!$B$3="M USD"</xm:f>
            <x14:dxf>
              <numFmt numFmtId="183" formatCode="#,##0,,_);\(#,##0,,\);&quot; - &quot;;@_)"/>
            </x14:dxf>
          </x14:cfRule>
          <xm:sqref>A60</xm:sqref>
        </x14:conditionalFormatting>
        <x14:conditionalFormatting xmlns:xm="http://schemas.microsoft.com/office/excel/2006/main">
          <x14:cfRule type="expression" priority="529" stopIfTrue="1" id="{C8D6637C-D6BC-43B8-8876-EF7EB0D4B902}">
            <xm:f>Report_Est_PL!$B$3="M USD"</xm:f>
            <x14:dxf>
              <numFmt numFmtId="183" formatCode="#,##0,,_);\(#,##0,,\);&quot; - &quot;;@_)"/>
            </x14:dxf>
          </x14:cfRule>
          <xm:sqref>B60</xm:sqref>
        </x14:conditionalFormatting>
        <x14:conditionalFormatting xmlns:xm="http://schemas.microsoft.com/office/excel/2006/main">
          <x14:cfRule type="expression" priority="528" stopIfTrue="1" id="{572E461A-D16D-4907-BAB4-9632F8279226}">
            <xm:f>Report_Est_PL!$B$3="M USD"</xm:f>
            <x14:dxf>
              <numFmt numFmtId="183" formatCode="#,##0,,_);\(#,##0,,\);&quot; - &quot;;@_)"/>
            </x14:dxf>
          </x14:cfRule>
          <xm:sqref>C60</xm:sqref>
        </x14:conditionalFormatting>
        <x14:conditionalFormatting xmlns:xm="http://schemas.microsoft.com/office/excel/2006/main">
          <x14:cfRule type="expression" priority="527" stopIfTrue="1" id="{11D35D3F-8CE4-49A5-B013-6C9C7DEEF036}">
            <xm:f>Report_Est_PL!$B$3="M USD"</xm:f>
            <x14:dxf>
              <numFmt numFmtId="183" formatCode="#,##0,,_);\(#,##0,,\);&quot; - &quot;;@_)"/>
            </x14:dxf>
          </x14:cfRule>
          <xm:sqref>D60</xm:sqref>
        </x14:conditionalFormatting>
        <x14:conditionalFormatting xmlns:xm="http://schemas.microsoft.com/office/excel/2006/main">
          <x14:cfRule type="expression" priority="526" stopIfTrue="1" id="{4F4F9832-79C5-4EB7-925A-EB33139679FA}">
            <xm:f>Report_Est_PL!$B$3="M USD"</xm:f>
            <x14:dxf>
              <numFmt numFmtId="183" formatCode="#,##0,,_);\(#,##0,,\);&quot; - &quot;;@_)"/>
            </x14:dxf>
          </x14:cfRule>
          <xm:sqref>E60</xm:sqref>
        </x14:conditionalFormatting>
        <x14:conditionalFormatting xmlns:xm="http://schemas.microsoft.com/office/excel/2006/main">
          <x14:cfRule type="expression" priority="525" stopIfTrue="1" id="{94BEE2B4-5F9B-4DB2-804E-8C5E9654EE1E}">
            <xm:f>Report_Est_PL!$B$3="M USD"</xm:f>
            <x14:dxf>
              <numFmt numFmtId="183" formatCode="#,##0,,_);\(#,##0,,\);&quot; - &quot;;@_)"/>
            </x14:dxf>
          </x14:cfRule>
          <xm:sqref>A61</xm:sqref>
        </x14:conditionalFormatting>
        <x14:conditionalFormatting xmlns:xm="http://schemas.microsoft.com/office/excel/2006/main">
          <x14:cfRule type="expression" priority="524" stopIfTrue="1" id="{22BDC85C-FFA8-4321-9B7A-7103FD358F93}">
            <xm:f>Report_Est_PL!$B$3="M USD"</xm:f>
            <x14:dxf>
              <numFmt numFmtId="183" formatCode="#,##0,,_);\(#,##0,,\);&quot; - &quot;;@_)"/>
            </x14:dxf>
          </x14:cfRule>
          <xm:sqref>B61</xm:sqref>
        </x14:conditionalFormatting>
        <x14:conditionalFormatting xmlns:xm="http://schemas.microsoft.com/office/excel/2006/main">
          <x14:cfRule type="expression" priority="523" stopIfTrue="1" id="{2CD410E8-10E7-43A5-8E4E-561DDDD8A416}">
            <xm:f>Report_Est_PL!$B$3="M USD"</xm:f>
            <x14:dxf>
              <numFmt numFmtId="183" formatCode="#,##0,,_);\(#,##0,,\);&quot; - &quot;;@_)"/>
            </x14:dxf>
          </x14:cfRule>
          <xm:sqref>C61</xm:sqref>
        </x14:conditionalFormatting>
        <x14:conditionalFormatting xmlns:xm="http://schemas.microsoft.com/office/excel/2006/main">
          <x14:cfRule type="expression" priority="522" stopIfTrue="1" id="{BE76E105-808C-46E8-B6CC-26E6073E86B8}">
            <xm:f>Report_Est_PL!$B$3="M USD"</xm:f>
            <x14:dxf>
              <numFmt numFmtId="183" formatCode="#,##0,,_);\(#,##0,,\);&quot; - &quot;;@_)"/>
            </x14:dxf>
          </x14:cfRule>
          <xm:sqref>D61</xm:sqref>
        </x14:conditionalFormatting>
        <x14:conditionalFormatting xmlns:xm="http://schemas.microsoft.com/office/excel/2006/main">
          <x14:cfRule type="expression" priority="521" stopIfTrue="1" id="{829F51A0-ACF3-40B7-95B6-B7889D0501FD}">
            <xm:f>Report_Est_PL!$B$3="M USD"</xm:f>
            <x14:dxf>
              <numFmt numFmtId="183" formatCode="#,##0,,_);\(#,##0,,\);&quot; - &quot;;@_)"/>
            </x14:dxf>
          </x14:cfRule>
          <xm:sqref>E61</xm:sqref>
        </x14:conditionalFormatting>
        <x14:conditionalFormatting xmlns:xm="http://schemas.microsoft.com/office/excel/2006/main">
          <x14:cfRule type="expression" priority="520" stopIfTrue="1" id="{22C983BC-163F-4639-8A8B-51BE4B7D244D}">
            <xm:f>Report_Est_PL!$B$3="M USD"</xm:f>
            <x14:dxf>
              <numFmt numFmtId="183" formatCode="#,##0,,_);\(#,##0,,\);&quot; - &quot;;@_)"/>
            </x14:dxf>
          </x14:cfRule>
          <xm:sqref>F61</xm:sqref>
        </x14:conditionalFormatting>
        <x14:conditionalFormatting xmlns:xm="http://schemas.microsoft.com/office/excel/2006/main">
          <x14:cfRule type="expression" priority="519" stopIfTrue="1" id="{8EE9316C-5DF4-48CC-9AF3-DD487F27F382}">
            <xm:f>Report_Est_PL!$B$3="M USD"</xm:f>
            <x14:dxf>
              <numFmt numFmtId="183" formatCode="#,##0,,_);\(#,##0,,\);&quot; - &quot;;@_)"/>
            </x14:dxf>
          </x14:cfRule>
          <xm:sqref>G61</xm:sqref>
        </x14:conditionalFormatting>
        <x14:conditionalFormatting xmlns:xm="http://schemas.microsoft.com/office/excel/2006/main">
          <x14:cfRule type="expression" priority="518" stopIfTrue="1" id="{BC16EA7F-55EA-4766-AB4F-FD64E28A8A50}">
            <xm:f>Report_Est_PL!$B$3="M USD"</xm:f>
            <x14:dxf>
              <numFmt numFmtId="183" formatCode="#,##0,,_);\(#,##0,,\);&quot; - &quot;;@_)"/>
            </x14:dxf>
          </x14:cfRule>
          <xm:sqref>H61</xm:sqref>
        </x14:conditionalFormatting>
        <x14:conditionalFormatting xmlns:xm="http://schemas.microsoft.com/office/excel/2006/main">
          <x14:cfRule type="expression" priority="517" stopIfTrue="1" id="{C8912510-4B7A-4BB3-87AD-DE2BF77411BE}">
            <xm:f>Report_Est_PL!$B$3="M USD"</xm:f>
            <x14:dxf>
              <numFmt numFmtId="183" formatCode="#,##0,,_);\(#,##0,,\);&quot; - &quot;;@_)"/>
            </x14:dxf>
          </x14:cfRule>
          <xm:sqref>I61</xm:sqref>
        </x14:conditionalFormatting>
        <x14:conditionalFormatting xmlns:xm="http://schemas.microsoft.com/office/excel/2006/main">
          <x14:cfRule type="expression" priority="516" stopIfTrue="1" id="{A1550083-FE41-4361-BB65-855C75E049D4}">
            <xm:f>Report_Est_PL!$B$3="M USD"</xm:f>
            <x14:dxf>
              <numFmt numFmtId="183" formatCode="#,##0,,_);\(#,##0,,\);&quot; - &quot;;@_)"/>
            </x14:dxf>
          </x14:cfRule>
          <xm:sqref>J61</xm:sqref>
        </x14:conditionalFormatting>
        <x14:conditionalFormatting xmlns:xm="http://schemas.microsoft.com/office/excel/2006/main">
          <x14:cfRule type="expression" priority="515" stopIfTrue="1" id="{41C6245E-7BAE-43E3-93F3-0DCB9AFC0216}">
            <xm:f>Report_Est_PL!$B$3="M USD"</xm:f>
            <x14:dxf>
              <numFmt numFmtId="183" formatCode="#,##0,,_);\(#,##0,,\);&quot; - &quot;;@_)"/>
            </x14:dxf>
          </x14:cfRule>
          <xm:sqref>K61</xm:sqref>
        </x14:conditionalFormatting>
        <x14:conditionalFormatting xmlns:xm="http://schemas.microsoft.com/office/excel/2006/main">
          <x14:cfRule type="expression" priority="514" stopIfTrue="1" id="{77FAF9B9-345A-43B5-9E73-954A56A509A7}">
            <xm:f>Report_Est_PL!$B$3="M USD"</xm:f>
            <x14:dxf>
              <numFmt numFmtId="183" formatCode="#,##0,,_);\(#,##0,,\);&quot; - &quot;;@_)"/>
            </x14:dxf>
          </x14:cfRule>
          <xm:sqref>L61</xm:sqref>
        </x14:conditionalFormatting>
        <x14:conditionalFormatting xmlns:xm="http://schemas.microsoft.com/office/excel/2006/main">
          <x14:cfRule type="expression" priority="513" stopIfTrue="1" id="{C11A5ADE-1156-4228-9B86-E1B88F36D220}">
            <xm:f>Report_Est_PL!$B$3="M USD"</xm:f>
            <x14:dxf>
              <numFmt numFmtId="183" formatCode="#,##0,,_);\(#,##0,,\);&quot; - &quot;;@_)"/>
            </x14:dxf>
          </x14:cfRule>
          <xm:sqref>M61</xm:sqref>
        </x14:conditionalFormatting>
        <x14:conditionalFormatting xmlns:xm="http://schemas.microsoft.com/office/excel/2006/main">
          <x14:cfRule type="expression" priority="512" stopIfTrue="1" id="{B2E8F6C0-07B2-4639-BDCE-FF2777711329}">
            <xm:f>Report_Est_PL!$B$3="M USD"</xm:f>
            <x14:dxf>
              <numFmt numFmtId="183" formatCode="#,##0,,_);\(#,##0,,\);&quot; - &quot;;@_)"/>
            </x14:dxf>
          </x14:cfRule>
          <xm:sqref>A62</xm:sqref>
        </x14:conditionalFormatting>
        <x14:conditionalFormatting xmlns:xm="http://schemas.microsoft.com/office/excel/2006/main">
          <x14:cfRule type="expression" priority="511" stopIfTrue="1" id="{7D0D27B6-7F65-46AE-A686-BDF8C9D6AB17}">
            <xm:f>Report_Est_PL!$B$3="M USD"</xm:f>
            <x14:dxf>
              <numFmt numFmtId="183" formatCode="#,##0,,_);\(#,##0,,\);&quot; - &quot;;@_)"/>
            </x14:dxf>
          </x14:cfRule>
          <xm:sqref>B62</xm:sqref>
        </x14:conditionalFormatting>
        <x14:conditionalFormatting xmlns:xm="http://schemas.microsoft.com/office/excel/2006/main">
          <x14:cfRule type="expression" priority="510" stopIfTrue="1" id="{160E23CB-A399-40F8-B4EE-076D98386DC0}">
            <xm:f>Report_Est_PL!$B$3="M USD"</xm:f>
            <x14:dxf>
              <numFmt numFmtId="183" formatCode="#,##0,,_);\(#,##0,,\);&quot; - &quot;;@_)"/>
            </x14:dxf>
          </x14:cfRule>
          <xm:sqref>C62</xm:sqref>
        </x14:conditionalFormatting>
        <x14:conditionalFormatting xmlns:xm="http://schemas.microsoft.com/office/excel/2006/main">
          <x14:cfRule type="expression" priority="509" stopIfTrue="1" id="{45EC2A47-1680-4247-8D3D-992D4147B657}">
            <xm:f>Report_Est_PL!$B$3="M USD"</xm:f>
            <x14:dxf>
              <numFmt numFmtId="183" formatCode="#,##0,,_);\(#,##0,,\);&quot; - &quot;;@_)"/>
            </x14:dxf>
          </x14:cfRule>
          <xm:sqref>D62</xm:sqref>
        </x14:conditionalFormatting>
        <x14:conditionalFormatting xmlns:xm="http://schemas.microsoft.com/office/excel/2006/main">
          <x14:cfRule type="expression" priority="508" stopIfTrue="1" id="{5757B544-CE28-49E9-9988-D803A6F4843D}">
            <xm:f>Report_Est_PL!$B$3="M USD"</xm:f>
            <x14:dxf>
              <numFmt numFmtId="183" formatCode="#,##0,,_);\(#,##0,,\);&quot; - &quot;;@_)"/>
            </x14:dxf>
          </x14:cfRule>
          <xm:sqref>E62</xm:sqref>
        </x14:conditionalFormatting>
        <x14:conditionalFormatting xmlns:xm="http://schemas.microsoft.com/office/excel/2006/main">
          <x14:cfRule type="expression" priority="507" stopIfTrue="1" id="{106E7C86-8F66-4718-9190-9C79A775DC0A}">
            <xm:f>Report_Est_PL!$B$3="M USD"</xm:f>
            <x14:dxf>
              <numFmt numFmtId="183" formatCode="#,##0,,_);\(#,##0,,\);&quot; - &quot;;@_)"/>
            </x14:dxf>
          </x14:cfRule>
          <xm:sqref>A63</xm:sqref>
        </x14:conditionalFormatting>
        <x14:conditionalFormatting xmlns:xm="http://schemas.microsoft.com/office/excel/2006/main">
          <x14:cfRule type="expression" priority="506" stopIfTrue="1" id="{3C6367C0-058D-4B78-B642-BB8AF238A60E}">
            <xm:f>Report_Est_PL!$B$3="M USD"</xm:f>
            <x14:dxf>
              <numFmt numFmtId="183" formatCode="#,##0,,_);\(#,##0,,\);&quot; - &quot;;@_)"/>
            </x14:dxf>
          </x14:cfRule>
          <xm:sqref>B63</xm:sqref>
        </x14:conditionalFormatting>
        <x14:conditionalFormatting xmlns:xm="http://schemas.microsoft.com/office/excel/2006/main">
          <x14:cfRule type="expression" priority="505" stopIfTrue="1" id="{64159008-B1B2-4D2A-8527-4D4D32250E3D}">
            <xm:f>Report_Est_PL!$B$3="M USD"</xm:f>
            <x14:dxf>
              <numFmt numFmtId="183" formatCode="#,##0,,_);\(#,##0,,\);&quot; - &quot;;@_)"/>
            </x14:dxf>
          </x14:cfRule>
          <xm:sqref>C63</xm:sqref>
        </x14:conditionalFormatting>
        <x14:conditionalFormatting xmlns:xm="http://schemas.microsoft.com/office/excel/2006/main">
          <x14:cfRule type="expression" priority="504" stopIfTrue="1" id="{8C910AC8-44FA-449D-AE8A-F191D6045CAF}">
            <xm:f>Report_Est_PL!$B$3="M USD"</xm:f>
            <x14:dxf>
              <numFmt numFmtId="183" formatCode="#,##0,,_);\(#,##0,,\);&quot; - &quot;;@_)"/>
            </x14:dxf>
          </x14:cfRule>
          <xm:sqref>D63</xm:sqref>
        </x14:conditionalFormatting>
        <x14:conditionalFormatting xmlns:xm="http://schemas.microsoft.com/office/excel/2006/main">
          <x14:cfRule type="expression" priority="503" stopIfTrue="1" id="{FC50AD34-2ED7-4DFF-B107-BE8723F87945}">
            <xm:f>Report_Est_PL!$B$3="M USD"</xm:f>
            <x14:dxf>
              <numFmt numFmtId="183" formatCode="#,##0,,_);\(#,##0,,\);&quot; - &quot;;@_)"/>
            </x14:dxf>
          </x14:cfRule>
          <xm:sqref>E63</xm:sqref>
        </x14:conditionalFormatting>
        <x14:conditionalFormatting xmlns:xm="http://schemas.microsoft.com/office/excel/2006/main">
          <x14:cfRule type="expression" priority="502" stopIfTrue="1" id="{93A96A1D-B575-44B4-B59B-70ED5079C691}">
            <xm:f>Report_Est_PL!$B$3="M USD"</xm:f>
            <x14:dxf>
              <numFmt numFmtId="183" formatCode="#,##0,,_);\(#,##0,,\);&quot; - &quot;;@_)"/>
            </x14:dxf>
          </x14:cfRule>
          <xm:sqref>F63</xm:sqref>
        </x14:conditionalFormatting>
        <x14:conditionalFormatting xmlns:xm="http://schemas.microsoft.com/office/excel/2006/main">
          <x14:cfRule type="expression" priority="501" stopIfTrue="1" id="{19534896-8CC4-494F-BB71-B59716CB5E93}">
            <xm:f>Report_Est_PL!$B$3="M USD"</xm:f>
            <x14:dxf>
              <numFmt numFmtId="183" formatCode="#,##0,,_);\(#,##0,,\);&quot; - &quot;;@_)"/>
            </x14:dxf>
          </x14:cfRule>
          <xm:sqref>G63</xm:sqref>
        </x14:conditionalFormatting>
        <x14:conditionalFormatting xmlns:xm="http://schemas.microsoft.com/office/excel/2006/main">
          <x14:cfRule type="expression" priority="500" stopIfTrue="1" id="{FB35B901-BC9C-417B-93D5-7AB2E344BD5E}">
            <xm:f>Report_Est_PL!$B$3="M USD"</xm:f>
            <x14:dxf>
              <numFmt numFmtId="183" formatCode="#,##0,,_);\(#,##0,,\);&quot; - &quot;;@_)"/>
            </x14:dxf>
          </x14:cfRule>
          <xm:sqref>H63</xm:sqref>
        </x14:conditionalFormatting>
        <x14:conditionalFormatting xmlns:xm="http://schemas.microsoft.com/office/excel/2006/main">
          <x14:cfRule type="expression" priority="499" stopIfTrue="1" id="{8D5C0C90-B568-4A5D-8A69-63487DFE085C}">
            <xm:f>Report_Est_PL!$B$3="M USD"</xm:f>
            <x14:dxf>
              <numFmt numFmtId="183" formatCode="#,##0,,_);\(#,##0,,\);&quot; - &quot;;@_)"/>
            </x14:dxf>
          </x14:cfRule>
          <xm:sqref>I63</xm:sqref>
        </x14:conditionalFormatting>
        <x14:conditionalFormatting xmlns:xm="http://schemas.microsoft.com/office/excel/2006/main">
          <x14:cfRule type="expression" priority="498" stopIfTrue="1" id="{B37C931D-346D-44DF-82F3-52E0FC1B39B3}">
            <xm:f>Report_Est_PL!$B$3="M USD"</xm:f>
            <x14:dxf>
              <numFmt numFmtId="183" formatCode="#,##0,,_);\(#,##0,,\);&quot; - &quot;;@_)"/>
            </x14:dxf>
          </x14:cfRule>
          <xm:sqref>J63</xm:sqref>
        </x14:conditionalFormatting>
        <x14:conditionalFormatting xmlns:xm="http://schemas.microsoft.com/office/excel/2006/main">
          <x14:cfRule type="expression" priority="497" stopIfTrue="1" id="{7099A5B7-3972-4D98-8888-4246DE61DC39}">
            <xm:f>Report_Est_PL!$B$3="M USD"</xm:f>
            <x14:dxf>
              <numFmt numFmtId="183" formatCode="#,##0,,_);\(#,##0,,\);&quot; - &quot;;@_)"/>
            </x14:dxf>
          </x14:cfRule>
          <xm:sqref>K63</xm:sqref>
        </x14:conditionalFormatting>
        <x14:conditionalFormatting xmlns:xm="http://schemas.microsoft.com/office/excel/2006/main">
          <x14:cfRule type="expression" priority="496" stopIfTrue="1" id="{82E5A0DF-DBEE-4AB1-946D-8151BCF2C676}">
            <xm:f>Report_Est_PL!$B$3="M USD"</xm:f>
            <x14:dxf>
              <numFmt numFmtId="183" formatCode="#,##0,,_);\(#,##0,,\);&quot; - &quot;;@_)"/>
            </x14:dxf>
          </x14:cfRule>
          <xm:sqref>L63</xm:sqref>
        </x14:conditionalFormatting>
        <x14:conditionalFormatting xmlns:xm="http://schemas.microsoft.com/office/excel/2006/main">
          <x14:cfRule type="expression" priority="495" stopIfTrue="1" id="{40A4E835-2B8F-45A0-8A1C-9396878881A7}">
            <xm:f>Report_Est_PL!$B$3="M USD"</xm:f>
            <x14:dxf>
              <numFmt numFmtId="183" formatCode="#,##0,,_);\(#,##0,,\);&quot; - &quot;;@_)"/>
            </x14:dxf>
          </x14:cfRule>
          <xm:sqref>M63</xm:sqref>
        </x14:conditionalFormatting>
        <x14:conditionalFormatting xmlns:xm="http://schemas.microsoft.com/office/excel/2006/main">
          <x14:cfRule type="expression" priority="494" stopIfTrue="1" id="{2110ABC3-59F0-4EEA-A3AC-D3FFF98B805A}">
            <xm:f>Report_Est_PL!$B$3="M USD"</xm:f>
            <x14:dxf>
              <numFmt numFmtId="183" formatCode="#,##0,,_);\(#,##0,,\);&quot; - &quot;;@_)"/>
            </x14:dxf>
          </x14:cfRule>
          <xm:sqref>A64</xm:sqref>
        </x14:conditionalFormatting>
        <x14:conditionalFormatting xmlns:xm="http://schemas.microsoft.com/office/excel/2006/main">
          <x14:cfRule type="expression" priority="493" stopIfTrue="1" id="{E9FB7B5D-D6A6-4008-9533-3ABC13F7E890}">
            <xm:f>Report_Est_PL!$B$3="M USD"</xm:f>
            <x14:dxf>
              <numFmt numFmtId="183" formatCode="#,##0,,_);\(#,##0,,\);&quot; - &quot;;@_)"/>
            </x14:dxf>
          </x14:cfRule>
          <xm:sqref>B64</xm:sqref>
        </x14:conditionalFormatting>
        <x14:conditionalFormatting xmlns:xm="http://schemas.microsoft.com/office/excel/2006/main">
          <x14:cfRule type="expression" priority="492" stopIfTrue="1" id="{80BA0EF0-D634-48EC-BD30-4C489813DDC8}">
            <xm:f>Report_Est_PL!$B$3="M USD"</xm:f>
            <x14:dxf>
              <numFmt numFmtId="183" formatCode="#,##0,,_);\(#,##0,,\);&quot; - &quot;;@_)"/>
            </x14:dxf>
          </x14:cfRule>
          <xm:sqref>C64</xm:sqref>
        </x14:conditionalFormatting>
        <x14:conditionalFormatting xmlns:xm="http://schemas.microsoft.com/office/excel/2006/main">
          <x14:cfRule type="expression" priority="491" stopIfTrue="1" id="{A93194CC-797F-4E3F-BA4E-8ECA945369A3}">
            <xm:f>Report_Est_PL!$B$3="M USD"</xm:f>
            <x14:dxf>
              <numFmt numFmtId="183" formatCode="#,##0,,_);\(#,##0,,\);&quot; - &quot;;@_)"/>
            </x14:dxf>
          </x14:cfRule>
          <xm:sqref>D64</xm:sqref>
        </x14:conditionalFormatting>
        <x14:conditionalFormatting xmlns:xm="http://schemas.microsoft.com/office/excel/2006/main">
          <x14:cfRule type="expression" priority="490" stopIfTrue="1" id="{E812E336-BDAC-4E4D-B6AD-9B814C984777}">
            <xm:f>Report_Est_PL!$B$3="M USD"</xm:f>
            <x14:dxf>
              <numFmt numFmtId="183" formatCode="#,##0,,_);\(#,##0,,\);&quot; - &quot;;@_)"/>
            </x14:dxf>
          </x14:cfRule>
          <xm:sqref>E64</xm:sqref>
        </x14:conditionalFormatting>
        <x14:conditionalFormatting xmlns:xm="http://schemas.microsoft.com/office/excel/2006/main">
          <x14:cfRule type="expression" priority="489" stopIfTrue="1" id="{646C91C3-1AD4-45CD-822F-44B2CE8ECE80}">
            <xm:f>Report_Est_PL!$B$3="M USD"</xm:f>
            <x14:dxf>
              <numFmt numFmtId="183" formatCode="#,##0,,_);\(#,##0,,\);&quot; - &quot;;@_)"/>
            </x14:dxf>
          </x14:cfRule>
          <xm:sqref>A65</xm:sqref>
        </x14:conditionalFormatting>
        <x14:conditionalFormatting xmlns:xm="http://schemas.microsoft.com/office/excel/2006/main">
          <x14:cfRule type="expression" priority="488" stopIfTrue="1" id="{695CDB74-9F4C-42FE-8CFE-FD594DD2474E}">
            <xm:f>Report_Est_PL!$B$3="M USD"</xm:f>
            <x14:dxf>
              <numFmt numFmtId="183" formatCode="#,##0,,_);\(#,##0,,\);&quot; - &quot;;@_)"/>
            </x14:dxf>
          </x14:cfRule>
          <xm:sqref>B65</xm:sqref>
        </x14:conditionalFormatting>
        <x14:conditionalFormatting xmlns:xm="http://schemas.microsoft.com/office/excel/2006/main">
          <x14:cfRule type="expression" priority="487" stopIfTrue="1" id="{A765BBB5-804F-44DC-BA54-FB2640192F7C}">
            <xm:f>Report_Est_PL!$B$3="M USD"</xm:f>
            <x14:dxf>
              <numFmt numFmtId="183" formatCode="#,##0,,_);\(#,##0,,\);&quot; - &quot;;@_)"/>
            </x14:dxf>
          </x14:cfRule>
          <xm:sqref>C65</xm:sqref>
        </x14:conditionalFormatting>
        <x14:conditionalFormatting xmlns:xm="http://schemas.microsoft.com/office/excel/2006/main">
          <x14:cfRule type="expression" priority="486" stopIfTrue="1" id="{7B420040-CED7-4555-8E6F-7DFC9028A59C}">
            <xm:f>Report_Est_PL!$B$3="M USD"</xm:f>
            <x14:dxf>
              <numFmt numFmtId="183" formatCode="#,##0,,_);\(#,##0,,\);&quot; - &quot;;@_)"/>
            </x14:dxf>
          </x14:cfRule>
          <xm:sqref>D65</xm:sqref>
        </x14:conditionalFormatting>
        <x14:conditionalFormatting xmlns:xm="http://schemas.microsoft.com/office/excel/2006/main">
          <x14:cfRule type="expression" priority="485" stopIfTrue="1" id="{A8E127E4-FAAC-44DD-8B3C-E34C5CE53729}">
            <xm:f>Report_Est_PL!$B$3="M USD"</xm:f>
            <x14:dxf>
              <numFmt numFmtId="183" formatCode="#,##0,,_);\(#,##0,,\);&quot; - &quot;;@_)"/>
            </x14:dxf>
          </x14:cfRule>
          <xm:sqref>E65</xm:sqref>
        </x14:conditionalFormatting>
        <x14:conditionalFormatting xmlns:xm="http://schemas.microsoft.com/office/excel/2006/main">
          <x14:cfRule type="expression" priority="484" stopIfTrue="1" id="{9BF091DE-116A-4BAB-BD35-B29AE887EB30}">
            <xm:f>Report_Est_PL!$B$3="M USD"</xm:f>
            <x14:dxf>
              <numFmt numFmtId="183" formatCode="#,##0,,_);\(#,##0,,\);&quot; - &quot;;@_)"/>
            </x14:dxf>
          </x14:cfRule>
          <xm:sqref>F65</xm:sqref>
        </x14:conditionalFormatting>
        <x14:conditionalFormatting xmlns:xm="http://schemas.microsoft.com/office/excel/2006/main">
          <x14:cfRule type="expression" priority="483" stopIfTrue="1" id="{65E35A3C-3DE3-4DA6-ABB8-5E802615DCE6}">
            <xm:f>Report_Est_PL!$B$3="M USD"</xm:f>
            <x14:dxf>
              <numFmt numFmtId="183" formatCode="#,##0,,_);\(#,##0,,\);&quot; - &quot;;@_)"/>
            </x14:dxf>
          </x14:cfRule>
          <xm:sqref>G65</xm:sqref>
        </x14:conditionalFormatting>
        <x14:conditionalFormatting xmlns:xm="http://schemas.microsoft.com/office/excel/2006/main">
          <x14:cfRule type="expression" priority="482" stopIfTrue="1" id="{FA213BE1-BF4F-478D-A0D4-9D8935CCB658}">
            <xm:f>Report_Est_PL!$B$3="M USD"</xm:f>
            <x14:dxf>
              <numFmt numFmtId="183" formatCode="#,##0,,_);\(#,##0,,\);&quot; - &quot;;@_)"/>
            </x14:dxf>
          </x14:cfRule>
          <xm:sqref>H65</xm:sqref>
        </x14:conditionalFormatting>
        <x14:conditionalFormatting xmlns:xm="http://schemas.microsoft.com/office/excel/2006/main">
          <x14:cfRule type="expression" priority="481" stopIfTrue="1" id="{1669A199-C15E-4527-B639-AF691B8A5DC9}">
            <xm:f>Report_Est_PL!$B$3="M USD"</xm:f>
            <x14:dxf>
              <numFmt numFmtId="183" formatCode="#,##0,,_);\(#,##0,,\);&quot; - &quot;;@_)"/>
            </x14:dxf>
          </x14:cfRule>
          <xm:sqref>I65</xm:sqref>
        </x14:conditionalFormatting>
        <x14:conditionalFormatting xmlns:xm="http://schemas.microsoft.com/office/excel/2006/main">
          <x14:cfRule type="expression" priority="480" stopIfTrue="1" id="{A6C03E48-6FF0-43F8-A7AC-4CB38E0DC52C}">
            <xm:f>Report_Est_PL!$B$3="M USD"</xm:f>
            <x14:dxf>
              <numFmt numFmtId="183" formatCode="#,##0,,_);\(#,##0,,\);&quot; - &quot;;@_)"/>
            </x14:dxf>
          </x14:cfRule>
          <xm:sqref>J65</xm:sqref>
        </x14:conditionalFormatting>
        <x14:conditionalFormatting xmlns:xm="http://schemas.microsoft.com/office/excel/2006/main">
          <x14:cfRule type="expression" priority="479" stopIfTrue="1" id="{B4893768-8692-422A-B4D5-0E019B67A082}">
            <xm:f>Report_Est_PL!$B$3="M USD"</xm:f>
            <x14:dxf>
              <numFmt numFmtId="183" formatCode="#,##0,,_);\(#,##0,,\);&quot; - &quot;;@_)"/>
            </x14:dxf>
          </x14:cfRule>
          <xm:sqref>K65</xm:sqref>
        </x14:conditionalFormatting>
        <x14:conditionalFormatting xmlns:xm="http://schemas.microsoft.com/office/excel/2006/main">
          <x14:cfRule type="expression" priority="478" stopIfTrue="1" id="{45647A6D-3659-4834-B8A3-65F7982D7911}">
            <xm:f>Report_Est_PL!$B$3="M USD"</xm:f>
            <x14:dxf>
              <numFmt numFmtId="183" formatCode="#,##0,,_);\(#,##0,,\);&quot; - &quot;;@_)"/>
            </x14:dxf>
          </x14:cfRule>
          <xm:sqref>L65</xm:sqref>
        </x14:conditionalFormatting>
        <x14:conditionalFormatting xmlns:xm="http://schemas.microsoft.com/office/excel/2006/main">
          <x14:cfRule type="expression" priority="477" stopIfTrue="1" id="{E5C6FDAD-D5D8-4012-8EFF-8A30BF077F7B}">
            <xm:f>Report_Est_PL!$B$3="M USD"</xm:f>
            <x14:dxf>
              <numFmt numFmtId="183" formatCode="#,##0,,_);\(#,##0,,\);&quot; - &quot;;@_)"/>
            </x14:dxf>
          </x14:cfRule>
          <xm:sqref>M65</xm:sqref>
        </x14:conditionalFormatting>
        <x14:conditionalFormatting xmlns:xm="http://schemas.microsoft.com/office/excel/2006/main">
          <x14:cfRule type="expression" priority="476" stopIfTrue="1" id="{27CFD8B6-42C3-4B49-B6DB-86C7B5F1AA9B}">
            <xm:f>Report_Est_PL!$B$3="M USD"</xm:f>
            <x14:dxf>
              <numFmt numFmtId="183" formatCode="#,##0,,_);\(#,##0,,\);&quot; - &quot;;@_)"/>
            </x14:dxf>
          </x14:cfRule>
          <xm:sqref>A66</xm:sqref>
        </x14:conditionalFormatting>
        <x14:conditionalFormatting xmlns:xm="http://schemas.microsoft.com/office/excel/2006/main">
          <x14:cfRule type="expression" priority="475" stopIfTrue="1" id="{BF6E378A-C550-44ED-A130-19926C3D22A6}">
            <xm:f>Report_Est_PL!$B$3="M USD"</xm:f>
            <x14:dxf>
              <numFmt numFmtId="183" formatCode="#,##0,,_);\(#,##0,,\);&quot; - &quot;;@_)"/>
            </x14:dxf>
          </x14:cfRule>
          <xm:sqref>B66</xm:sqref>
        </x14:conditionalFormatting>
        <x14:conditionalFormatting xmlns:xm="http://schemas.microsoft.com/office/excel/2006/main">
          <x14:cfRule type="expression" priority="474" stopIfTrue="1" id="{45BF6E14-0345-4D43-B03E-17B8E4CC2D98}">
            <xm:f>Report_Est_PL!$B$3="M USD"</xm:f>
            <x14:dxf>
              <numFmt numFmtId="183" formatCode="#,##0,,_);\(#,##0,,\);&quot; - &quot;;@_)"/>
            </x14:dxf>
          </x14:cfRule>
          <xm:sqref>C66</xm:sqref>
        </x14:conditionalFormatting>
        <x14:conditionalFormatting xmlns:xm="http://schemas.microsoft.com/office/excel/2006/main">
          <x14:cfRule type="expression" priority="473" stopIfTrue="1" id="{25B2E8AF-8807-44CF-844D-2CF43A2BC88F}">
            <xm:f>Report_Est_PL!$B$3="M USD"</xm:f>
            <x14:dxf>
              <numFmt numFmtId="183" formatCode="#,##0,,_);\(#,##0,,\);&quot; - &quot;;@_)"/>
            </x14:dxf>
          </x14:cfRule>
          <xm:sqref>D66</xm:sqref>
        </x14:conditionalFormatting>
        <x14:conditionalFormatting xmlns:xm="http://schemas.microsoft.com/office/excel/2006/main">
          <x14:cfRule type="expression" priority="472" stopIfTrue="1" id="{9C09DA97-166A-46E8-975B-2FED9C5BC2A9}">
            <xm:f>Report_Est_PL!$B$3="M USD"</xm:f>
            <x14:dxf>
              <numFmt numFmtId="183" formatCode="#,##0,,_);\(#,##0,,\);&quot; - &quot;;@_)"/>
            </x14:dxf>
          </x14:cfRule>
          <xm:sqref>E66</xm:sqref>
        </x14:conditionalFormatting>
        <x14:conditionalFormatting xmlns:xm="http://schemas.microsoft.com/office/excel/2006/main">
          <x14:cfRule type="expression" priority="471" stopIfTrue="1" id="{1221BF1F-7A82-498D-B3B5-8757D84E0E88}">
            <xm:f>Report_Est_PL!$B$3="M USD"</xm:f>
            <x14:dxf>
              <numFmt numFmtId="183" formatCode="#,##0,,_);\(#,##0,,\);&quot; - &quot;;@_)"/>
            </x14:dxf>
          </x14:cfRule>
          <xm:sqref>A67</xm:sqref>
        </x14:conditionalFormatting>
        <x14:conditionalFormatting xmlns:xm="http://schemas.microsoft.com/office/excel/2006/main">
          <x14:cfRule type="expression" priority="470" stopIfTrue="1" id="{5BF3649B-2CA3-4773-8F9C-43DAD4AFC6E8}">
            <xm:f>Report_Est_PL!$B$3="M USD"</xm:f>
            <x14:dxf>
              <numFmt numFmtId="183" formatCode="#,##0,,_);\(#,##0,,\);&quot; - &quot;;@_)"/>
            </x14:dxf>
          </x14:cfRule>
          <xm:sqref>B67</xm:sqref>
        </x14:conditionalFormatting>
        <x14:conditionalFormatting xmlns:xm="http://schemas.microsoft.com/office/excel/2006/main">
          <x14:cfRule type="expression" priority="469" stopIfTrue="1" id="{BC8E8D51-8D26-46E7-9974-DE42108E210D}">
            <xm:f>Report_Est_PL!$B$3="M USD"</xm:f>
            <x14:dxf>
              <numFmt numFmtId="183" formatCode="#,##0,,_);\(#,##0,,\);&quot; - &quot;;@_)"/>
            </x14:dxf>
          </x14:cfRule>
          <xm:sqref>C67</xm:sqref>
        </x14:conditionalFormatting>
        <x14:conditionalFormatting xmlns:xm="http://schemas.microsoft.com/office/excel/2006/main">
          <x14:cfRule type="expression" priority="468" stopIfTrue="1" id="{3C6BB4CD-921A-41E4-8F97-ADCEFEDF802D}">
            <xm:f>Report_Est_PL!$B$3="M USD"</xm:f>
            <x14:dxf>
              <numFmt numFmtId="183" formatCode="#,##0,,_);\(#,##0,,\);&quot; - &quot;;@_)"/>
            </x14:dxf>
          </x14:cfRule>
          <xm:sqref>D67</xm:sqref>
        </x14:conditionalFormatting>
        <x14:conditionalFormatting xmlns:xm="http://schemas.microsoft.com/office/excel/2006/main">
          <x14:cfRule type="expression" priority="467" stopIfTrue="1" id="{94117124-F1FF-4843-806C-7DF4261013D7}">
            <xm:f>Report_Est_PL!$B$3="M USD"</xm:f>
            <x14:dxf>
              <numFmt numFmtId="183" formatCode="#,##0,,_);\(#,##0,,\);&quot; - &quot;;@_)"/>
            </x14:dxf>
          </x14:cfRule>
          <xm:sqref>E67</xm:sqref>
        </x14:conditionalFormatting>
        <x14:conditionalFormatting xmlns:xm="http://schemas.microsoft.com/office/excel/2006/main">
          <x14:cfRule type="expression" priority="466" stopIfTrue="1" id="{63A3836C-A3F4-4CFB-8BC9-CA8835AC24F5}">
            <xm:f>Report_Est_PL!$B$3="M USD"</xm:f>
            <x14:dxf>
              <numFmt numFmtId="183" formatCode="#,##0,,_);\(#,##0,,\);&quot; - &quot;;@_)"/>
            </x14:dxf>
          </x14:cfRule>
          <xm:sqref>F67</xm:sqref>
        </x14:conditionalFormatting>
        <x14:conditionalFormatting xmlns:xm="http://schemas.microsoft.com/office/excel/2006/main">
          <x14:cfRule type="expression" priority="465" stopIfTrue="1" id="{31C8E2AD-F15F-4A3F-80BF-B6464D9B77D6}">
            <xm:f>Report_Est_PL!$B$3="M USD"</xm:f>
            <x14:dxf>
              <numFmt numFmtId="183" formatCode="#,##0,,_);\(#,##0,,\);&quot; - &quot;;@_)"/>
            </x14:dxf>
          </x14:cfRule>
          <xm:sqref>G67</xm:sqref>
        </x14:conditionalFormatting>
        <x14:conditionalFormatting xmlns:xm="http://schemas.microsoft.com/office/excel/2006/main">
          <x14:cfRule type="expression" priority="464" stopIfTrue="1" id="{FF88CD0D-5AF7-48A1-85F9-9735845BD2FD}">
            <xm:f>Report_Est_PL!$B$3="M USD"</xm:f>
            <x14:dxf>
              <numFmt numFmtId="183" formatCode="#,##0,,_);\(#,##0,,\);&quot; - &quot;;@_)"/>
            </x14:dxf>
          </x14:cfRule>
          <xm:sqref>H67</xm:sqref>
        </x14:conditionalFormatting>
        <x14:conditionalFormatting xmlns:xm="http://schemas.microsoft.com/office/excel/2006/main">
          <x14:cfRule type="expression" priority="463" stopIfTrue="1" id="{050188DE-0B53-47EE-B6EB-2940B870DF28}">
            <xm:f>Report_Est_PL!$B$3="M USD"</xm:f>
            <x14:dxf>
              <numFmt numFmtId="183" formatCode="#,##0,,_);\(#,##0,,\);&quot; - &quot;;@_)"/>
            </x14:dxf>
          </x14:cfRule>
          <xm:sqref>I67</xm:sqref>
        </x14:conditionalFormatting>
        <x14:conditionalFormatting xmlns:xm="http://schemas.microsoft.com/office/excel/2006/main">
          <x14:cfRule type="expression" priority="462" stopIfTrue="1" id="{898BE4FC-25BC-410F-9B84-03530677AE70}">
            <xm:f>Report_Est_PL!$B$3="M USD"</xm:f>
            <x14:dxf>
              <numFmt numFmtId="183" formatCode="#,##0,,_);\(#,##0,,\);&quot; - &quot;;@_)"/>
            </x14:dxf>
          </x14:cfRule>
          <xm:sqref>J67</xm:sqref>
        </x14:conditionalFormatting>
        <x14:conditionalFormatting xmlns:xm="http://schemas.microsoft.com/office/excel/2006/main">
          <x14:cfRule type="expression" priority="461" stopIfTrue="1" id="{5BA8FC49-D37F-40C9-AD70-E622FD950F3E}">
            <xm:f>Report_Est_PL!$B$3="M USD"</xm:f>
            <x14:dxf>
              <numFmt numFmtId="183" formatCode="#,##0,,_);\(#,##0,,\);&quot; - &quot;;@_)"/>
            </x14:dxf>
          </x14:cfRule>
          <xm:sqref>K67</xm:sqref>
        </x14:conditionalFormatting>
        <x14:conditionalFormatting xmlns:xm="http://schemas.microsoft.com/office/excel/2006/main">
          <x14:cfRule type="expression" priority="460" stopIfTrue="1" id="{11E11FA2-64C0-4D69-AEE4-1602BD26BDE7}">
            <xm:f>Report_Est_PL!$B$3="M USD"</xm:f>
            <x14:dxf>
              <numFmt numFmtId="183" formatCode="#,##0,,_);\(#,##0,,\);&quot; - &quot;;@_)"/>
            </x14:dxf>
          </x14:cfRule>
          <xm:sqref>L67</xm:sqref>
        </x14:conditionalFormatting>
        <x14:conditionalFormatting xmlns:xm="http://schemas.microsoft.com/office/excel/2006/main">
          <x14:cfRule type="expression" priority="459" stopIfTrue="1" id="{6EAA6240-4145-4E57-948E-7C572FE04906}">
            <xm:f>Report_Est_PL!$B$3="M USD"</xm:f>
            <x14:dxf>
              <numFmt numFmtId="183" formatCode="#,##0,,_);\(#,##0,,\);&quot; - &quot;;@_)"/>
            </x14:dxf>
          </x14:cfRule>
          <xm:sqref>M67</xm:sqref>
        </x14:conditionalFormatting>
        <x14:conditionalFormatting xmlns:xm="http://schemas.microsoft.com/office/excel/2006/main">
          <x14:cfRule type="expression" priority="458" stopIfTrue="1" id="{6E114A90-8C5C-4E70-9C07-D63AE8BE28AA}">
            <xm:f>Report_Est_PL!$B$3="M USD"</xm:f>
            <x14:dxf>
              <numFmt numFmtId="183" formatCode="#,##0,,_);\(#,##0,,\);&quot; - &quot;;@_)"/>
            </x14:dxf>
          </x14:cfRule>
          <xm:sqref>A68</xm:sqref>
        </x14:conditionalFormatting>
        <x14:conditionalFormatting xmlns:xm="http://schemas.microsoft.com/office/excel/2006/main">
          <x14:cfRule type="expression" priority="457" stopIfTrue="1" id="{8132DF5C-AEB0-4F85-8524-27A4EEC57FEE}">
            <xm:f>Report_Est_PL!$B$3="M USD"</xm:f>
            <x14:dxf>
              <numFmt numFmtId="183" formatCode="#,##0,,_);\(#,##0,,\);&quot; - &quot;;@_)"/>
            </x14:dxf>
          </x14:cfRule>
          <xm:sqref>B68</xm:sqref>
        </x14:conditionalFormatting>
        <x14:conditionalFormatting xmlns:xm="http://schemas.microsoft.com/office/excel/2006/main">
          <x14:cfRule type="expression" priority="456" stopIfTrue="1" id="{D1FE532E-58E1-4FF2-8BFB-1285F4880BE5}">
            <xm:f>Report_Est_PL!$B$3="M USD"</xm:f>
            <x14:dxf>
              <numFmt numFmtId="183" formatCode="#,##0,,_);\(#,##0,,\);&quot; - &quot;;@_)"/>
            </x14:dxf>
          </x14:cfRule>
          <xm:sqref>C68</xm:sqref>
        </x14:conditionalFormatting>
        <x14:conditionalFormatting xmlns:xm="http://schemas.microsoft.com/office/excel/2006/main">
          <x14:cfRule type="expression" priority="455" stopIfTrue="1" id="{F52B056E-C719-44A7-9707-BC9D0D3FDEAB}">
            <xm:f>Report_Est_PL!$B$3="M USD"</xm:f>
            <x14:dxf>
              <numFmt numFmtId="183" formatCode="#,##0,,_);\(#,##0,,\);&quot; - &quot;;@_)"/>
            </x14:dxf>
          </x14:cfRule>
          <xm:sqref>D68</xm:sqref>
        </x14:conditionalFormatting>
        <x14:conditionalFormatting xmlns:xm="http://schemas.microsoft.com/office/excel/2006/main">
          <x14:cfRule type="expression" priority="454" stopIfTrue="1" id="{2A42E90A-27F9-418C-9268-F49AFA6CAC97}">
            <xm:f>Report_Est_PL!$B$3="M USD"</xm:f>
            <x14:dxf>
              <numFmt numFmtId="183" formatCode="#,##0,,_);\(#,##0,,\);&quot; - &quot;;@_)"/>
            </x14:dxf>
          </x14:cfRule>
          <xm:sqref>E68</xm:sqref>
        </x14:conditionalFormatting>
        <x14:conditionalFormatting xmlns:xm="http://schemas.microsoft.com/office/excel/2006/main">
          <x14:cfRule type="expression" priority="453" stopIfTrue="1" id="{CA75D486-5C48-4AA4-98EE-F5BBAAAA17CE}">
            <xm:f>Report_Est_PL!$B$3="M USD"</xm:f>
            <x14:dxf>
              <numFmt numFmtId="183" formatCode="#,##0,,_);\(#,##0,,\);&quot; - &quot;;@_)"/>
            </x14:dxf>
          </x14:cfRule>
          <xm:sqref>A69</xm:sqref>
        </x14:conditionalFormatting>
        <x14:conditionalFormatting xmlns:xm="http://schemas.microsoft.com/office/excel/2006/main">
          <x14:cfRule type="expression" priority="452" stopIfTrue="1" id="{C2D5EFDE-40F2-4823-9C00-F42CF7B09096}">
            <xm:f>Report_Est_PL!$B$3="M USD"</xm:f>
            <x14:dxf>
              <numFmt numFmtId="183" formatCode="#,##0,,_);\(#,##0,,\);&quot; - &quot;;@_)"/>
            </x14:dxf>
          </x14:cfRule>
          <xm:sqref>B69</xm:sqref>
        </x14:conditionalFormatting>
        <x14:conditionalFormatting xmlns:xm="http://schemas.microsoft.com/office/excel/2006/main">
          <x14:cfRule type="expression" priority="451" stopIfTrue="1" id="{970AD342-1930-4B9B-9D09-E7E59F5454C0}">
            <xm:f>Report_Est_PL!$B$3="M USD"</xm:f>
            <x14:dxf>
              <numFmt numFmtId="183" formatCode="#,##0,,_);\(#,##0,,\);&quot; - &quot;;@_)"/>
            </x14:dxf>
          </x14:cfRule>
          <xm:sqref>C69</xm:sqref>
        </x14:conditionalFormatting>
        <x14:conditionalFormatting xmlns:xm="http://schemas.microsoft.com/office/excel/2006/main">
          <x14:cfRule type="expression" priority="450" stopIfTrue="1" id="{39DE8037-0A29-4D00-981A-B9574067E02B}">
            <xm:f>Report_Est_PL!$B$3="M USD"</xm:f>
            <x14:dxf>
              <numFmt numFmtId="183" formatCode="#,##0,,_);\(#,##0,,\);&quot; - &quot;;@_)"/>
            </x14:dxf>
          </x14:cfRule>
          <xm:sqref>D69</xm:sqref>
        </x14:conditionalFormatting>
        <x14:conditionalFormatting xmlns:xm="http://schemas.microsoft.com/office/excel/2006/main">
          <x14:cfRule type="expression" priority="449" stopIfTrue="1" id="{9527EFCC-ECE4-4666-A3A9-75131E4E294D}">
            <xm:f>Report_Est_PL!$B$3="M USD"</xm:f>
            <x14:dxf>
              <numFmt numFmtId="183" formatCode="#,##0,,_);\(#,##0,,\);&quot; - &quot;;@_)"/>
            </x14:dxf>
          </x14:cfRule>
          <xm:sqref>E69</xm:sqref>
        </x14:conditionalFormatting>
        <x14:conditionalFormatting xmlns:xm="http://schemas.microsoft.com/office/excel/2006/main">
          <x14:cfRule type="expression" priority="448" stopIfTrue="1" id="{4FF7A91A-182A-4FDB-A7F7-5B4D1BBC6F59}">
            <xm:f>Report_Est_PL!$B$3="M USD"</xm:f>
            <x14:dxf>
              <numFmt numFmtId="183" formatCode="#,##0,,_);\(#,##0,,\);&quot; - &quot;;@_)"/>
            </x14:dxf>
          </x14:cfRule>
          <xm:sqref>F69</xm:sqref>
        </x14:conditionalFormatting>
        <x14:conditionalFormatting xmlns:xm="http://schemas.microsoft.com/office/excel/2006/main">
          <x14:cfRule type="expression" priority="447" stopIfTrue="1" id="{BEEA5439-C0D1-4028-8498-FBDB964862E6}">
            <xm:f>Report_Est_PL!$B$3="M USD"</xm:f>
            <x14:dxf>
              <numFmt numFmtId="183" formatCode="#,##0,,_);\(#,##0,,\);&quot; - &quot;;@_)"/>
            </x14:dxf>
          </x14:cfRule>
          <xm:sqref>G69</xm:sqref>
        </x14:conditionalFormatting>
        <x14:conditionalFormatting xmlns:xm="http://schemas.microsoft.com/office/excel/2006/main">
          <x14:cfRule type="expression" priority="446" stopIfTrue="1" id="{1484CB1E-C3C4-4264-A705-082F61D07CA1}">
            <xm:f>Report_Est_PL!$B$3="M USD"</xm:f>
            <x14:dxf>
              <numFmt numFmtId="183" formatCode="#,##0,,_);\(#,##0,,\);&quot; - &quot;;@_)"/>
            </x14:dxf>
          </x14:cfRule>
          <xm:sqref>H69</xm:sqref>
        </x14:conditionalFormatting>
        <x14:conditionalFormatting xmlns:xm="http://schemas.microsoft.com/office/excel/2006/main">
          <x14:cfRule type="expression" priority="445" stopIfTrue="1" id="{2CC56478-D923-46E0-BA4C-ED6393C4D9D6}">
            <xm:f>Report_Est_PL!$B$3="M USD"</xm:f>
            <x14:dxf>
              <numFmt numFmtId="183" formatCode="#,##0,,_);\(#,##0,,\);&quot; - &quot;;@_)"/>
            </x14:dxf>
          </x14:cfRule>
          <xm:sqref>I69</xm:sqref>
        </x14:conditionalFormatting>
        <x14:conditionalFormatting xmlns:xm="http://schemas.microsoft.com/office/excel/2006/main">
          <x14:cfRule type="expression" priority="444" stopIfTrue="1" id="{83F0927D-235A-4238-9D77-ACA19F6B8730}">
            <xm:f>Report_Est_PL!$B$3="M USD"</xm:f>
            <x14:dxf>
              <numFmt numFmtId="183" formatCode="#,##0,,_);\(#,##0,,\);&quot; - &quot;;@_)"/>
            </x14:dxf>
          </x14:cfRule>
          <xm:sqref>J69</xm:sqref>
        </x14:conditionalFormatting>
        <x14:conditionalFormatting xmlns:xm="http://schemas.microsoft.com/office/excel/2006/main">
          <x14:cfRule type="expression" priority="443" stopIfTrue="1" id="{9AFE4693-99D6-4DE2-8214-DC1AC129B746}">
            <xm:f>Report_Est_PL!$B$3="M USD"</xm:f>
            <x14:dxf>
              <numFmt numFmtId="183" formatCode="#,##0,,_);\(#,##0,,\);&quot; - &quot;;@_)"/>
            </x14:dxf>
          </x14:cfRule>
          <xm:sqref>K69</xm:sqref>
        </x14:conditionalFormatting>
        <x14:conditionalFormatting xmlns:xm="http://schemas.microsoft.com/office/excel/2006/main">
          <x14:cfRule type="expression" priority="442" stopIfTrue="1" id="{7FEC150C-1843-45B5-BFAB-6928A7B2BC3D}">
            <xm:f>Report_Est_PL!$B$3="M USD"</xm:f>
            <x14:dxf>
              <numFmt numFmtId="183" formatCode="#,##0,,_);\(#,##0,,\);&quot; - &quot;;@_)"/>
            </x14:dxf>
          </x14:cfRule>
          <xm:sqref>L69</xm:sqref>
        </x14:conditionalFormatting>
        <x14:conditionalFormatting xmlns:xm="http://schemas.microsoft.com/office/excel/2006/main">
          <x14:cfRule type="expression" priority="441" stopIfTrue="1" id="{AAFD6EAB-97C5-4546-AC12-87EAC12A06DC}">
            <xm:f>Report_Est_PL!$B$3="M USD"</xm:f>
            <x14:dxf>
              <numFmt numFmtId="183" formatCode="#,##0,,_);\(#,##0,,\);&quot; - &quot;;@_)"/>
            </x14:dxf>
          </x14:cfRule>
          <xm:sqref>M69</xm:sqref>
        </x14:conditionalFormatting>
        <x14:conditionalFormatting xmlns:xm="http://schemas.microsoft.com/office/excel/2006/main">
          <x14:cfRule type="expression" priority="440" stopIfTrue="1" id="{8C9D3A6F-0DF9-4973-8209-8DD8AFEB11A7}">
            <xm:f>Report_Est_PL!$B$3="M USD"</xm:f>
            <x14:dxf>
              <numFmt numFmtId="183" formatCode="#,##0,,_);\(#,##0,,\);&quot; - &quot;;@_)"/>
            </x14:dxf>
          </x14:cfRule>
          <xm:sqref>A71</xm:sqref>
        </x14:conditionalFormatting>
        <x14:conditionalFormatting xmlns:xm="http://schemas.microsoft.com/office/excel/2006/main">
          <x14:cfRule type="expression" priority="439" stopIfTrue="1" id="{1AA57D09-5559-4374-8F27-165377250D60}">
            <xm:f>Report_Est_PL!$B$3="M USD"</xm:f>
            <x14:dxf>
              <numFmt numFmtId="183" formatCode="#,##0,,_);\(#,##0,,\);&quot; - &quot;;@_)"/>
            </x14:dxf>
          </x14:cfRule>
          <xm:sqref>B71</xm:sqref>
        </x14:conditionalFormatting>
        <x14:conditionalFormatting xmlns:xm="http://schemas.microsoft.com/office/excel/2006/main">
          <x14:cfRule type="expression" priority="438" stopIfTrue="1" id="{3C68818C-12FB-4806-88DE-C07E0F4CA440}">
            <xm:f>Report_Est_PL!$B$3="M USD"</xm:f>
            <x14:dxf>
              <numFmt numFmtId="183" formatCode="#,##0,,_);\(#,##0,,\);&quot; - &quot;;@_)"/>
            </x14:dxf>
          </x14:cfRule>
          <xm:sqref>C71</xm:sqref>
        </x14:conditionalFormatting>
        <x14:conditionalFormatting xmlns:xm="http://schemas.microsoft.com/office/excel/2006/main">
          <x14:cfRule type="expression" priority="437" stopIfTrue="1" id="{AA0C3472-ADCE-4A54-A2B5-68AE9E88C230}">
            <xm:f>Report_Est_PL!$B$3="M USD"</xm:f>
            <x14:dxf>
              <numFmt numFmtId="183" formatCode="#,##0,,_);\(#,##0,,\);&quot; - &quot;;@_)"/>
            </x14:dxf>
          </x14:cfRule>
          <xm:sqref>D71</xm:sqref>
        </x14:conditionalFormatting>
        <x14:conditionalFormatting xmlns:xm="http://schemas.microsoft.com/office/excel/2006/main">
          <x14:cfRule type="expression" priority="436" stopIfTrue="1" id="{00F14CDD-823F-4798-9A73-2DFBAEF2B8A7}">
            <xm:f>Report_Est_PL!$B$3="M USD"</xm:f>
            <x14:dxf>
              <numFmt numFmtId="183" formatCode="#,##0,,_);\(#,##0,,\);&quot; - &quot;;@_)"/>
            </x14:dxf>
          </x14:cfRule>
          <xm:sqref>E71</xm:sqref>
        </x14:conditionalFormatting>
        <x14:conditionalFormatting xmlns:xm="http://schemas.microsoft.com/office/excel/2006/main">
          <x14:cfRule type="expression" priority="435" stopIfTrue="1" id="{6CC2F149-FEB1-4C74-965F-97C968D8690B}">
            <xm:f>Report_Est_PL!$B$3="M USD"</xm:f>
            <x14:dxf>
              <numFmt numFmtId="183" formatCode="#,##0,,_);\(#,##0,,\);&quot; - &quot;;@_)"/>
            </x14:dxf>
          </x14:cfRule>
          <xm:sqref>F71</xm:sqref>
        </x14:conditionalFormatting>
        <x14:conditionalFormatting xmlns:xm="http://schemas.microsoft.com/office/excel/2006/main">
          <x14:cfRule type="expression" priority="434" stopIfTrue="1" id="{87FFADF2-5DA4-4BB5-8D56-D5FD51340D99}">
            <xm:f>Report_Est_PL!$B$3="M USD"</xm:f>
            <x14:dxf>
              <numFmt numFmtId="183" formatCode="#,##0,,_);\(#,##0,,\);&quot; - &quot;;@_)"/>
            </x14:dxf>
          </x14:cfRule>
          <xm:sqref>G71</xm:sqref>
        </x14:conditionalFormatting>
        <x14:conditionalFormatting xmlns:xm="http://schemas.microsoft.com/office/excel/2006/main">
          <x14:cfRule type="expression" priority="433" stopIfTrue="1" id="{0EAE9A85-8D9D-42CE-8FE8-17FFD891003E}">
            <xm:f>Report_Est_PL!$B$3="M USD"</xm:f>
            <x14:dxf>
              <numFmt numFmtId="183" formatCode="#,##0,,_);\(#,##0,,\);&quot; - &quot;;@_)"/>
            </x14:dxf>
          </x14:cfRule>
          <xm:sqref>H71</xm:sqref>
        </x14:conditionalFormatting>
        <x14:conditionalFormatting xmlns:xm="http://schemas.microsoft.com/office/excel/2006/main">
          <x14:cfRule type="expression" priority="432" stopIfTrue="1" id="{22FBF9AC-5253-4651-B361-CC558DCBDADB}">
            <xm:f>Report_Est_PL!$B$3="M USD"</xm:f>
            <x14:dxf>
              <numFmt numFmtId="183" formatCode="#,##0,,_);\(#,##0,,\);&quot; - &quot;;@_)"/>
            </x14:dxf>
          </x14:cfRule>
          <xm:sqref>I71</xm:sqref>
        </x14:conditionalFormatting>
        <x14:conditionalFormatting xmlns:xm="http://schemas.microsoft.com/office/excel/2006/main">
          <x14:cfRule type="expression" priority="431" stopIfTrue="1" id="{8C67D346-F855-466A-AA6D-74775A2049A6}">
            <xm:f>Report_Est_PL!$B$3="M USD"</xm:f>
            <x14:dxf>
              <numFmt numFmtId="183" formatCode="#,##0,,_);\(#,##0,,\);&quot; - &quot;;@_)"/>
            </x14:dxf>
          </x14:cfRule>
          <xm:sqref>J71</xm:sqref>
        </x14:conditionalFormatting>
        <x14:conditionalFormatting xmlns:xm="http://schemas.microsoft.com/office/excel/2006/main">
          <x14:cfRule type="expression" priority="430" stopIfTrue="1" id="{FF974793-7F32-4C71-A606-C1D71B005D86}">
            <xm:f>Report_Est_PL!$B$3="M USD"</xm:f>
            <x14:dxf>
              <numFmt numFmtId="183" formatCode="#,##0,,_);\(#,##0,,\);&quot; - &quot;;@_)"/>
            </x14:dxf>
          </x14:cfRule>
          <xm:sqref>K71</xm:sqref>
        </x14:conditionalFormatting>
        <x14:conditionalFormatting xmlns:xm="http://schemas.microsoft.com/office/excel/2006/main">
          <x14:cfRule type="expression" priority="429" stopIfTrue="1" id="{4C180773-2A01-4C07-8707-A2C235B35668}">
            <xm:f>Report_Est_PL!$B$3="M USD"</xm:f>
            <x14:dxf>
              <numFmt numFmtId="183" formatCode="#,##0,,_);\(#,##0,,\);&quot; - &quot;;@_)"/>
            </x14:dxf>
          </x14:cfRule>
          <xm:sqref>L71</xm:sqref>
        </x14:conditionalFormatting>
        <x14:conditionalFormatting xmlns:xm="http://schemas.microsoft.com/office/excel/2006/main">
          <x14:cfRule type="expression" priority="428" stopIfTrue="1" id="{9FEA8BC5-BD4E-4312-AE50-6306800858FD}">
            <xm:f>Report_Est_PL!$B$3="M USD"</xm:f>
            <x14:dxf>
              <numFmt numFmtId="183" formatCode="#,##0,,_);\(#,##0,,\);&quot; - &quot;;@_)"/>
            </x14:dxf>
          </x14:cfRule>
          <xm:sqref>M71</xm:sqref>
        </x14:conditionalFormatting>
        <x14:conditionalFormatting xmlns:xm="http://schemas.microsoft.com/office/excel/2006/main">
          <x14:cfRule type="expression" priority="427" stopIfTrue="1" id="{7482337B-5B4A-459A-B5EF-30EAE925749D}">
            <xm:f>Report_Est_PL!$B$3="M USD"</xm:f>
            <x14:dxf>
              <numFmt numFmtId="183" formatCode="#,##0,,_);\(#,##0,,\);&quot; - &quot;;@_)"/>
            </x14:dxf>
          </x14:cfRule>
          <xm:sqref>F75</xm:sqref>
        </x14:conditionalFormatting>
        <x14:conditionalFormatting xmlns:xm="http://schemas.microsoft.com/office/excel/2006/main">
          <x14:cfRule type="expression" priority="426" stopIfTrue="1" id="{37D4EE1A-BC6B-4801-961F-199396926B45}">
            <xm:f>Report_Est_PL!$B$3="M USD"</xm:f>
            <x14:dxf>
              <numFmt numFmtId="183" formatCode="#,##0,,_);\(#,##0,,\);&quot; - &quot;;@_)"/>
            </x14:dxf>
          </x14:cfRule>
          <xm:sqref>G75</xm:sqref>
        </x14:conditionalFormatting>
        <x14:conditionalFormatting xmlns:xm="http://schemas.microsoft.com/office/excel/2006/main">
          <x14:cfRule type="expression" priority="425" stopIfTrue="1" id="{980E6B19-4135-423C-B1A4-2B387C6B5F5C}">
            <xm:f>Report_Est_PL!$B$3="M USD"</xm:f>
            <x14:dxf>
              <numFmt numFmtId="183" formatCode="#,##0,,_);\(#,##0,,\);&quot; - &quot;;@_)"/>
            </x14:dxf>
          </x14:cfRule>
          <xm:sqref>H75</xm:sqref>
        </x14:conditionalFormatting>
        <x14:conditionalFormatting xmlns:xm="http://schemas.microsoft.com/office/excel/2006/main">
          <x14:cfRule type="expression" priority="424" stopIfTrue="1" id="{8D79BACC-F4DC-46FE-9CC7-14B703D25D8E}">
            <xm:f>Report_Est_PL!$B$3="M USD"</xm:f>
            <x14:dxf>
              <numFmt numFmtId="183" formatCode="#,##0,,_);\(#,##0,,\);&quot; - &quot;;@_)"/>
            </x14:dxf>
          </x14:cfRule>
          <xm:sqref>I75</xm:sqref>
        </x14:conditionalFormatting>
        <x14:conditionalFormatting xmlns:xm="http://schemas.microsoft.com/office/excel/2006/main">
          <x14:cfRule type="expression" priority="423" stopIfTrue="1" id="{C6EF4FAA-0CD3-4AA3-A246-65F2D2CF7245}">
            <xm:f>Report_Est_PL!$B$3="M USD"</xm:f>
            <x14:dxf>
              <numFmt numFmtId="183" formatCode="#,##0,,_);\(#,##0,,\);&quot; - &quot;;@_)"/>
            </x14:dxf>
          </x14:cfRule>
          <xm:sqref>J75</xm:sqref>
        </x14:conditionalFormatting>
        <x14:conditionalFormatting xmlns:xm="http://schemas.microsoft.com/office/excel/2006/main">
          <x14:cfRule type="expression" priority="422" stopIfTrue="1" id="{7BF705EC-C193-4445-99A3-18AD1AC95BFC}">
            <xm:f>Report_Est_PL!$B$3="M USD"</xm:f>
            <x14:dxf>
              <numFmt numFmtId="183" formatCode="#,##0,,_);\(#,##0,,\);&quot; - &quot;;@_)"/>
            </x14:dxf>
          </x14:cfRule>
          <xm:sqref>K75</xm:sqref>
        </x14:conditionalFormatting>
        <x14:conditionalFormatting xmlns:xm="http://schemas.microsoft.com/office/excel/2006/main">
          <x14:cfRule type="expression" priority="421" stopIfTrue="1" id="{68E62329-02A6-420D-B379-4D9F17F4740B}">
            <xm:f>Report_Est_PL!$B$3="M USD"</xm:f>
            <x14:dxf>
              <numFmt numFmtId="183" formatCode="#,##0,,_);\(#,##0,,\);&quot; - &quot;;@_)"/>
            </x14:dxf>
          </x14:cfRule>
          <xm:sqref>L75</xm:sqref>
        </x14:conditionalFormatting>
        <x14:conditionalFormatting xmlns:xm="http://schemas.microsoft.com/office/excel/2006/main">
          <x14:cfRule type="expression" priority="420" stopIfTrue="1" id="{33ABBB01-23F2-4770-9650-79C78B66CF29}">
            <xm:f>Report_Est_PL!$B$3="M USD"</xm:f>
            <x14:dxf>
              <numFmt numFmtId="183" formatCode="#,##0,,_);\(#,##0,,\);&quot; - &quot;;@_)"/>
            </x14:dxf>
          </x14:cfRule>
          <xm:sqref>M75</xm:sqref>
        </x14:conditionalFormatting>
        <x14:conditionalFormatting xmlns:xm="http://schemas.microsoft.com/office/excel/2006/main">
          <x14:cfRule type="expression" priority="419" stopIfTrue="1" id="{7BAE2CEE-2D30-4A37-8819-CB09E5034E15}">
            <xm:f>Report_Est_PL!$B$3="M USD"</xm:f>
            <x14:dxf>
              <numFmt numFmtId="183" formatCode="#,##0,,_);\(#,##0,,\);&quot; - &quot;;@_)"/>
            </x14:dxf>
          </x14:cfRule>
          <xm:sqref>N75</xm:sqref>
        </x14:conditionalFormatting>
        <x14:conditionalFormatting xmlns:xm="http://schemas.microsoft.com/office/excel/2006/main">
          <x14:cfRule type="expression" priority="418" stopIfTrue="1" id="{67A3F9D2-ACE5-4730-8F4B-7F4DDE6EA4B3}">
            <xm:f>Report_Est_PL!$B$3="M USD"</xm:f>
            <x14:dxf>
              <numFmt numFmtId="183" formatCode="#,##0,,_);\(#,##0,,\);&quot; - &quot;;@_)"/>
            </x14:dxf>
          </x14:cfRule>
          <xm:sqref>O75</xm:sqref>
        </x14:conditionalFormatting>
        <x14:conditionalFormatting xmlns:xm="http://schemas.microsoft.com/office/excel/2006/main">
          <x14:cfRule type="expression" priority="417" stopIfTrue="1" id="{D5A808D3-EE70-4E17-8E0C-049A346F0F31}">
            <xm:f>Report_Est_PL!$B$3="M USD"</xm:f>
            <x14:dxf>
              <numFmt numFmtId="183" formatCode="#,##0,,_);\(#,##0,,\);&quot; - &quot;;@_)"/>
            </x14:dxf>
          </x14:cfRule>
          <xm:sqref>A76</xm:sqref>
        </x14:conditionalFormatting>
        <x14:conditionalFormatting xmlns:xm="http://schemas.microsoft.com/office/excel/2006/main">
          <x14:cfRule type="expression" priority="416" stopIfTrue="1" id="{648882A9-0A6F-475C-981E-698DE9048BD7}">
            <xm:f>Report_Est_PL!$B$3="M USD"</xm:f>
            <x14:dxf>
              <numFmt numFmtId="183" formatCode="#,##0,,_);\(#,##0,,\);&quot; - &quot;;@_)"/>
            </x14:dxf>
          </x14:cfRule>
          <xm:sqref>B76</xm:sqref>
        </x14:conditionalFormatting>
        <x14:conditionalFormatting xmlns:xm="http://schemas.microsoft.com/office/excel/2006/main">
          <x14:cfRule type="expression" priority="415" stopIfTrue="1" id="{B8A361B8-00C5-460F-9321-02BB8EADE5BF}">
            <xm:f>Report_Est_PL!$B$3="M USD"</xm:f>
            <x14:dxf>
              <numFmt numFmtId="183" formatCode="#,##0,,_);\(#,##0,,\);&quot; - &quot;;@_)"/>
            </x14:dxf>
          </x14:cfRule>
          <xm:sqref>C76</xm:sqref>
        </x14:conditionalFormatting>
        <x14:conditionalFormatting xmlns:xm="http://schemas.microsoft.com/office/excel/2006/main">
          <x14:cfRule type="expression" priority="414" stopIfTrue="1" id="{DB00AC38-E6E1-494C-8CF0-85CACF1A8B6B}">
            <xm:f>Report_Est_PL!$B$3="M USD"</xm:f>
            <x14:dxf>
              <numFmt numFmtId="183" formatCode="#,##0,,_);\(#,##0,,\);&quot; - &quot;;@_)"/>
            </x14:dxf>
          </x14:cfRule>
          <xm:sqref>D76</xm:sqref>
        </x14:conditionalFormatting>
        <x14:conditionalFormatting xmlns:xm="http://schemas.microsoft.com/office/excel/2006/main">
          <x14:cfRule type="expression" priority="413" stopIfTrue="1" id="{3B793EA6-6E35-4F3F-9892-8C38672AE96F}">
            <xm:f>Report_Est_PL!$B$3="M USD"</xm:f>
            <x14:dxf>
              <numFmt numFmtId="183" formatCode="#,##0,,_);\(#,##0,,\);&quot; - &quot;;@_)"/>
            </x14:dxf>
          </x14:cfRule>
          <xm:sqref>E76</xm:sqref>
        </x14:conditionalFormatting>
        <x14:conditionalFormatting xmlns:xm="http://schemas.microsoft.com/office/excel/2006/main">
          <x14:cfRule type="expression" priority="412" stopIfTrue="1" id="{EFEAA5A7-0F09-413A-9EA4-F4C40E0FA6A8}">
            <xm:f>Report_Est_PL!$B$3="M USD"</xm:f>
            <x14:dxf>
              <numFmt numFmtId="183" formatCode="#,##0,,_);\(#,##0,,\);&quot; - &quot;;@_)"/>
            </x14:dxf>
          </x14:cfRule>
          <xm:sqref>F76</xm:sqref>
        </x14:conditionalFormatting>
        <x14:conditionalFormatting xmlns:xm="http://schemas.microsoft.com/office/excel/2006/main">
          <x14:cfRule type="expression" priority="411" stopIfTrue="1" id="{F07CACCE-1DAB-4C44-A634-14795928C4A5}">
            <xm:f>Report_Est_PL!$B$3="M USD"</xm:f>
            <x14:dxf>
              <numFmt numFmtId="183" formatCode="#,##0,,_);\(#,##0,,\);&quot; - &quot;;@_)"/>
            </x14:dxf>
          </x14:cfRule>
          <xm:sqref>G76</xm:sqref>
        </x14:conditionalFormatting>
        <x14:conditionalFormatting xmlns:xm="http://schemas.microsoft.com/office/excel/2006/main">
          <x14:cfRule type="expression" priority="410" stopIfTrue="1" id="{A4385516-AFD2-42FD-A4DC-7CA763F8D5BC}">
            <xm:f>Report_Est_PL!$B$3="M USD"</xm:f>
            <x14:dxf>
              <numFmt numFmtId="183" formatCode="#,##0,,_);\(#,##0,,\);&quot; - &quot;;@_)"/>
            </x14:dxf>
          </x14:cfRule>
          <xm:sqref>H76</xm:sqref>
        </x14:conditionalFormatting>
        <x14:conditionalFormatting xmlns:xm="http://schemas.microsoft.com/office/excel/2006/main">
          <x14:cfRule type="expression" priority="409" stopIfTrue="1" id="{FC4051E5-CCA0-442D-8DAE-1B3755B430F3}">
            <xm:f>Report_Est_PL!$B$3="M USD"</xm:f>
            <x14:dxf>
              <numFmt numFmtId="183" formatCode="#,##0,,_);\(#,##0,,\);&quot; - &quot;;@_)"/>
            </x14:dxf>
          </x14:cfRule>
          <xm:sqref>I76</xm:sqref>
        </x14:conditionalFormatting>
        <x14:conditionalFormatting xmlns:xm="http://schemas.microsoft.com/office/excel/2006/main">
          <x14:cfRule type="expression" priority="408" stopIfTrue="1" id="{99BFA6C5-B568-4002-9712-9FDF32B44122}">
            <xm:f>Report_Est_PL!$B$3="M USD"</xm:f>
            <x14:dxf>
              <numFmt numFmtId="183" formatCode="#,##0,,_);\(#,##0,,\);&quot; - &quot;;@_)"/>
            </x14:dxf>
          </x14:cfRule>
          <xm:sqref>J76</xm:sqref>
        </x14:conditionalFormatting>
        <x14:conditionalFormatting xmlns:xm="http://schemas.microsoft.com/office/excel/2006/main">
          <x14:cfRule type="expression" priority="407" stopIfTrue="1" id="{B2586B21-E0C2-4406-BFF1-846264FF45B3}">
            <xm:f>Report_Est_PL!$B$3="M USD"</xm:f>
            <x14:dxf>
              <numFmt numFmtId="183" formatCode="#,##0,,_);\(#,##0,,\);&quot; - &quot;;@_)"/>
            </x14:dxf>
          </x14:cfRule>
          <xm:sqref>K76</xm:sqref>
        </x14:conditionalFormatting>
        <x14:conditionalFormatting xmlns:xm="http://schemas.microsoft.com/office/excel/2006/main">
          <x14:cfRule type="expression" priority="406" stopIfTrue="1" id="{43129D0B-1515-4D9B-8389-EF182EEA4980}">
            <xm:f>Report_Est_PL!$B$3="M USD"</xm:f>
            <x14:dxf>
              <numFmt numFmtId="183" formatCode="#,##0,,_);\(#,##0,,\);&quot; - &quot;;@_)"/>
            </x14:dxf>
          </x14:cfRule>
          <xm:sqref>L76</xm:sqref>
        </x14:conditionalFormatting>
        <x14:conditionalFormatting xmlns:xm="http://schemas.microsoft.com/office/excel/2006/main">
          <x14:cfRule type="expression" priority="405" stopIfTrue="1" id="{AA8DA7D7-B0D9-44B9-A2FC-903A2B26DF85}">
            <xm:f>Report_Est_PL!$B$3="M USD"</xm:f>
            <x14:dxf>
              <numFmt numFmtId="183" formatCode="#,##0,,_);\(#,##0,,\);&quot; - &quot;;@_)"/>
            </x14:dxf>
          </x14:cfRule>
          <xm:sqref>M76</xm:sqref>
        </x14:conditionalFormatting>
        <x14:conditionalFormatting xmlns:xm="http://schemas.microsoft.com/office/excel/2006/main">
          <x14:cfRule type="expression" priority="404" stopIfTrue="1" id="{849B221F-FF6E-4624-A67F-F782280FD5CF}">
            <xm:f>Report_Est_PL!$B$3="M USD"</xm:f>
            <x14:dxf>
              <numFmt numFmtId="183" formatCode="#,##0,,_);\(#,##0,,\);&quot; - &quot;;@_)"/>
            </x14:dxf>
          </x14:cfRule>
          <xm:sqref>A78</xm:sqref>
        </x14:conditionalFormatting>
        <x14:conditionalFormatting xmlns:xm="http://schemas.microsoft.com/office/excel/2006/main">
          <x14:cfRule type="expression" priority="403" stopIfTrue="1" id="{E126E62A-D727-402C-8A7F-8975D45FBA81}">
            <xm:f>Report_Est_PL!$B$3="M USD"</xm:f>
            <x14:dxf>
              <numFmt numFmtId="183" formatCode="#,##0,,_);\(#,##0,,\);&quot; - &quot;;@_)"/>
            </x14:dxf>
          </x14:cfRule>
          <xm:sqref>B78</xm:sqref>
        </x14:conditionalFormatting>
        <x14:conditionalFormatting xmlns:xm="http://schemas.microsoft.com/office/excel/2006/main">
          <x14:cfRule type="expression" priority="402" stopIfTrue="1" id="{D71F7B08-4AA1-4C5E-BCFA-42BFAA0D53D8}">
            <xm:f>Report_Est_PL!$B$3="M USD"</xm:f>
            <x14:dxf>
              <numFmt numFmtId="183" formatCode="#,##0,,_);\(#,##0,,\);&quot; - &quot;;@_)"/>
            </x14:dxf>
          </x14:cfRule>
          <xm:sqref>C78</xm:sqref>
        </x14:conditionalFormatting>
        <x14:conditionalFormatting xmlns:xm="http://schemas.microsoft.com/office/excel/2006/main">
          <x14:cfRule type="expression" priority="401" stopIfTrue="1" id="{69579343-C5C2-4A1C-909E-F0567C8D5F39}">
            <xm:f>Report_Est_PL!$B$3="M USD"</xm:f>
            <x14:dxf>
              <numFmt numFmtId="183" formatCode="#,##0,,_);\(#,##0,,\);&quot; - &quot;;@_)"/>
            </x14:dxf>
          </x14:cfRule>
          <xm:sqref>D78</xm:sqref>
        </x14:conditionalFormatting>
        <x14:conditionalFormatting xmlns:xm="http://schemas.microsoft.com/office/excel/2006/main">
          <x14:cfRule type="expression" priority="400" stopIfTrue="1" id="{F7CBA3C8-7CB0-452E-A99A-1FDF8F05D99A}">
            <xm:f>Report_Est_PL!$B$3="M USD"</xm:f>
            <x14:dxf>
              <numFmt numFmtId="183" formatCode="#,##0,,_);\(#,##0,,\);&quot; - &quot;;@_)"/>
            </x14:dxf>
          </x14:cfRule>
          <xm:sqref>E78</xm:sqref>
        </x14:conditionalFormatting>
        <x14:conditionalFormatting xmlns:xm="http://schemas.microsoft.com/office/excel/2006/main">
          <x14:cfRule type="expression" priority="399" stopIfTrue="1" id="{7E36950F-F246-43EB-BACE-88CB7385838A}">
            <xm:f>Report_Est_PL!$B$3="M USD"</xm:f>
            <x14:dxf>
              <numFmt numFmtId="183" formatCode="#,##0,,_);\(#,##0,,\);&quot; - &quot;;@_)"/>
            </x14:dxf>
          </x14:cfRule>
          <xm:sqref>F78</xm:sqref>
        </x14:conditionalFormatting>
        <x14:conditionalFormatting xmlns:xm="http://schemas.microsoft.com/office/excel/2006/main">
          <x14:cfRule type="expression" priority="398" stopIfTrue="1" id="{8E847B9F-F478-448C-8EDB-A18F9B21D995}">
            <xm:f>Report_Est_PL!$B$3="M USD"</xm:f>
            <x14:dxf>
              <numFmt numFmtId="183" formatCode="#,##0,,_);\(#,##0,,\);&quot; - &quot;;@_)"/>
            </x14:dxf>
          </x14:cfRule>
          <xm:sqref>G78</xm:sqref>
        </x14:conditionalFormatting>
        <x14:conditionalFormatting xmlns:xm="http://schemas.microsoft.com/office/excel/2006/main">
          <x14:cfRule type="expression" priority="397" stopIfTrue="1" id="{62E74A39-DEE9-4494-AB10-88885E53EF36}">
            <xm:f>Report_Est_PL!$B$3="M USD"</xm:f>
            <x14:dxf>
              <numFmt numFmtId="183" formatCode="#,##0,,_);\(#,##0,,\);&quot; - &quot;;@_)"/>
            </x14:dxf>
          </x14:cfRule>
          <xm:sqref>H78</xm:sqref>
        </x14:conditionalFormatting>
        <x14:conditionalFormatting xmlns:xm="http://schemas.microsoft.com/office/excel/2006/main">
          <x14:cfRule type="expression" priority="396" stopIfTrue="1" id="{80188E6A-ADA5-4BB7-822B-86ECD0910FEF}">
            <xm:f>Report_Est_PL!$B$3="M USD"</xm:f>
            <x14:dxf>
              <numFmt numFmtId="183" formatCode="#,##0,,_);\(#,##0,,\);&quot; - &quot;;@_)"/>
            </x14:dxf>
          </x14:cfRule>
          <xm:sqref>I78</xm:sqref>
        </x14:conditionalFormatting>
        <x14:conditionalFormatting xmlns:xm="http://schemas.microsoft.com/office/excel/2006/main">
          <x14:cfRule type="expression" priority="395" stopIfTrue="1" id="{65565E3C-862A-42FB-83CF-11A7FA1A84B4}">
            <xm:f>Report_Est_PL!$B$3="M USD"</xm:f>
            <x14:dxf>
              <numFmt numFmtId="183" formatCode="#,##0,,_);\(#,##0,,\);&quot; - &quot;;@_)"/>
            </x14:dxf>
          </x14:cfRule>
          <xm:sqref>J78</xm:sqref>
        </x14:conditionalFormatting>
        <x14:conditionalFormatting xmlns:xm="http://schemas.microsoft.com/office/excel/2006/main">
          <x14:cfRule type="expression" priority="394" stopIfTrue="1" id="{59114EEB-FE7F-42F5-B4F1-37E9500E91D7}">
            <xm:f>Report_Est_PL!$B$3="M USD"</xm:f>
            <x14:dxf>
              <numFmt numFmtId="183" formatCode="#,##0,,_);\(#,##0,,\);&quot; - &quot;;@_)"/>
            </x14:dxf>
          </x14:cfRule>
          <xm:sqref>K78</xm:sqref>
        </x14:conditionalFormatting>
        <x14:conditionalFormatting xmlns:xm="http://schemas.microsoft.com/office/excel/2006/main">
          <x14:cfRule type="expression" priority="393" stopIfTrue="1" id="{2AFB6CC2-9D47-4E71-89C4-E78B9BD982FF}">
            <xm:f>Report_Est_PL!$B$3="M USD"</xm:f>
            <x14:dxf>
              <numFmt numFmtId="183" formatCode="#,##0,,_);\(#,##0,,\);&quot; - &quot;;@_)"/>
            </x14:dxf>
          </x14:cfRule>
          <xm:sqref>L78</xm:sqref>
        </x14:conditionalFormatting>
        <x14:conditionalFormatting xmlns:xm="http://schemas.microsoft.com/office/excel/2006/main">
          <x14:cfRule type="expression" priority="392" stopIfTrue="1" id="{59763822-0A57-46F4-85F2-FC1C8431A0EA}">
            <xm:f>Report_Est_PL!$B$3="M USD"</xm:f>
            <x14:dxf>
              <numFmt numFmtId="183" formatCode="#,##0,,_);\(#,##0,,\);&quot; - &quot;;@_)"/>
            </x14:dxf>
          </x14:cfRule>
          <xm:sqref>M78</xm:sqref>
        </x14:conditionalFormatting>
        <x14:conditionalFormatting xmlns:xm="http://schemas.microsoft.com/office/excel/2006/main">
          <x14:cfRule type="expression" priority="391" stopIfTrue="1" id="{C51FF7A1-E1B0-43C4-B0DD-0A9812658CE2}">
            <xm:f>Report_Est_PL!$B$3="M USD"</xm:f>
            <x14:dxf>
              <numFmt numFmtId="183" formatCode="#,##0,,_);\(#,##0,,\);&quot; - &quot;;@_)"/>
            </x14:dxf>
          </x14:cfRule>
          <xm:sqref>A82</xm:sqref>
        </x14:conditionalFormatting>
        <x14:conditionalFormatting xmlns:xm="http://schemas.microsoft.com/office/excel/2006/main">
          <x14:cfRule type="expression" priority="390" stopIfTrue="1" id="{39149A61-A2D4-4E9B-A557-392533441C6B}">
            <xm:f>Report_Est_PL!$B$3="M USD"</xm:f>
            <x14:dxf>
              <numFmt numFmtId="183" formatCode="#,##0,,_);\(#,##0,,\);&quot; - &quot;;@_)"/>
            </x14:dxf>
          </x14:cfRule>
          <xm:sqref>B82</xm:sqref>
        </x14:conditionalFormatting>
        <x14:conditionalFormatting xmlns:xm="http://schemas.microsoft.com/office/excel/2006/main">
          <x14:cfRule type="expression" priority="389" stopIfTrue="1" id="{9868ADA1-5FCE-47C0-A451-61AC03181FC2}">
            <xm:f>Report_Est_PL!$B$3="M USD"</xm:f>
            <x14:dxf>
              <numFmt numFmtId="183" formatCode="#,##0,,_);\(#,##0,,\);&quot; - &quot;;@_)"/>
            </x14:dxf>
          </x14:cfRule>
          <xm:sqref>C82</xm:sqref>
        </x14:conditionalFormatting>
        <x14:conditionalFormatting xmlns:xm="http://schemas.microsoft.com/office/excel/2006/main">
          <x14:cfRule type="expression" priority="388" stopIfTrue="1" id="{30FA2519-2D55-46C0-A955-BFA93AB70275}">
            <xm:f>Report_Est_PL!$B$3="M USD"</xm:f>
            <x14:dxf>
              <numFmt numFmtId="183" formatCode="#,##0,,_);\(#,##0,,\);&quot; - &quot;;@_)"/>
            </x14:dxf>
          </x14:cfRule>
          <xm:sqref>D82</xm:sqref>
        </x14:conditionalFormatting>
        <x14:conditionalFormatting xmlns:xm="http://schemas.microsoft.com/office/excel/2006/main">
          <x14:cfRule type="expression" priority="387" stopIfTrue="1" id="{9AEFC9FF-BBF0-4154-87E1-C6DAE00882AE}">
            <xm:f>Report_Est_PL!$B$3="M USD"</xm:f>
            <x14:dxf>
              <numFmt numFmtId="183" formatCode="#,##0,,_);\(#,##0,,\);&quot; - &quot;;@_)"/>
            </x14:dxf>
          </x14:cfRule>
          <xm:sqref>E82</xm:sqref>
        </x14:conditionalFormatting>
        <x14:conditionalFormatting xmlns:xm="http://schemas.microsoft.com/office/excel/2006/main">
          <x14:cfRule type="expression" priority="386" stopIfTrue="1" id="{81D48638-FC38-4F57-BC6D-624890630495}">
            <xm:f>Report_Est_PL!$B$3="M USD"</xm:f>
            <x14:dxf>
              <numFmt numFmtId="183" formatCode="#,##0,,_);\(#,##0,,\);&quot; - &quot;;@_)"/>
            </x14:dxf>
          </x14:cfRule>
          <xm:sqref>F82</xm:sqref>
        </x14:conditionalFormatting>
        <x14:conditionalFormatting xmlns:xm="http://schemas.microsoft.com/office/excel/2006/main">
          <x14:cfRule type="expression" priority="385" stopIfTrue="1" id="{B6942BE9-16DE-447D-B158-D94FEB971AAC}">
            <xm:f>Report_Est_PL!$B$3="M USD"</xm:f>
            <x14:dxf>
              <numFmt numFmtId="183" formatCode="#,##0,,_);\(#,##0,,\);&quot; - &quot;;@_)"/>
            </x14:dxf>
          </x14:cfRule>
          <xm:sqref>G82</xm:sqref>
        </x14:conditionalFormatting>
        <x14:conditionalFormatting xmlns:xm="http://schemas.microsoft.com/office/excel/2006/main">
          <x14:cfRule type="expression" priority="384" stopIfTrue="1" id="{68C1FE02-3748-4F2C-A7FD-5A699A826C48}">
            <xm:f>Report_Est_PL!$B$3="M USD"</xm:f>
            <x14:dxf>
              <numFmt numFmtId="183" formatCode="#,##0,,_);\(#,##0,,\);&quot; - &quot;;@_)"/>
            </x14:dxf>
          </x14:cfRule>
          <xm:sqref>H82</xm:sqref>
        </x14:conditionalFormatting>
        <x14:conditionalFormatting xmlns:xm="http://schemas.microsoft.com/office/excel/2006/main">
          <x14:cfRule type="expression" priority="383" stopIfTrue="1" id="{476F7A02-853C-4719-B6E3-2D2401E44C4E}">
            <xm:f>Report_Est_PL!$B$3="M USD"</xm:f>
            <x14:dxf>
              <numFmt numFmtId="183" formatCode="#,##0,,_);\(#,##0,,\);&quot; - &quot;;@_)"/>
            </x14:dxf>
          </x14:cfRule>
          <xm:sqref>I82</xm:sqref>
        </x14:conditionalFormatting>
        <x14:conditionalFormatting xmlns:xm="http://schemas.microsoft.com/office/excel/2006/main">
          <x14:cfRule type="expression" priority="382" stopIfTrue="1" id="{961E8C7A-41B3-4364-9B70-98933A522020}">
            <xm:f>Report_Est_PL!$B$3="M USD"</xm:f>
            <x14:dxf>
              <numFmt numFmtId="183" formatCode="#,##0,,_);\(#,##0,,\);&quot; - &quot;;@_)"/>
            </x14:dxf>
          </x14:cfRule>
          <xm:sqref>J82</xm:sqref>
        </x14:conditionalFormatting>
        <x14:conditionalFormatting xmlns:xm="http://schemas.microsoft.com/office/excel/2006/main">
          <x14:cfRule type="expression" priority="381" stopIfTrue="1" id="{99CBAAEA-230C-48B3-87C7-4FA58AA54194}">
            <xm:f>Report_Est_PL!$B$3="M USD"</xm:f>
            <x14:dxf>
              <numFmt numFmtId="183" formatCode="#,##0,,_);\(#,##0,,\);&quot; - &quot;;@_)"/>
            </x14:dxf>
          </x14:cfRule>
          <xm:sqref>K82</xm:sqref>
        </x14:conditionalFormatting>
        <x14:conditionalFormatting xmlns:xm="http://schemas.microsoft.com/office/excel/2006/main">
          <x14:cfRule type="expression" priority="380" stopIfTrue="1" id="{166B8828-B888-41E2-A54B-6AAA13B058A6}">
            <xm:f>Report_Est_PL!$B$3="M USD"</xm:f>
            <x14:dxf>
              <numFmt numFmtId="183" formatCode="#,##0,,_);\(#,##0,,\);&quot; - &quot;;@_)"/>
            </x14:dxf>
          </x14:cfRule>
          <xm:sqref>L82</xm:sqref>
        </x14:conditionalFormatting>
        <x14:conditionalFormatting xmlns:xm="http://schemas.microsoft.com/office/excel/2006/main">
          <x14:cfRule type="expression" priority="379" stopIfTrue="1" id="{761AEC39-026D-4663-8E3C-F9CA6CB60621}">
            <xm:f>Report_Est_PL!$B$3="M USD"</xm:f>
            <x14:dxf>
              <numFmt numFmtId="183" formatCode="#,##0,,_);\(#,##0,,\);&quot; - &quot;;@_)"/>
            </x14:dxf>
          </x14:cfRule>
          <xm:sqref>M82</xm:sqref>
        </x14:conditionalFormatting>
        <x14:conditionalFormatting xmlns:xm="http://schemas.microsoft.com/office/excel/2006/main">
          <x14:cfRule type="expression" priority="378" stopIfTrue="1" id="{79A1FB7C-7E62-446A-8428-138382C3E525}">
            <xm:f>Report_Est_PL!$B$3="M USD"</xm:f>
            <x14:dxf>
              <numFmt numFmtId="183" formatCode="#,##0,,_);\(#,##0,,\);&quot; - &quot;;@_)"/>
            </x14:dxf>
          </x14:cfRule>
          <xm:sqref>N82</xm:sqref>
        </x14:conditionalFormatting>
        <x14:conditionalFormatting xmlns:xm="http://schemas.microsoft.com/office/excel/2006/main">
          <x14:cfRule type="expression" priority="377" stopIfTrue="1" id="{202D6215-DF7E-405C-8C37-44FAC4B5E01A}">
            <xm:f>Report_Est_PL!$B$3="M USD"</xm:f>
            <x14:dxf>
              <numFmt numFmtId="183" formatCode="#,##0,,_);\(#,##0,,\);&quot; - &quot;;@_)"/>
            </x14:dxf>
          </x14:cfRule>
          <xm:sqref>O82</xm:sqref>
        </x14:conditionalFormatting>
        <x14:conditionalFormatting xmlns:xm="http://schemas.microsoft.com/office/excel/2006/main">
          <x14:cfRule type="expression" priority="376" stopIfTrue="1" id="{7AAFE2CC-F66E-49B4-8B35-DA0B7E121BAF}">
            <xm:f>Report_Est_PL!$B$3="M USD"</xm:f>
            <x14:dxf>
              <numFmt numFmtId="183" formatCode="#,##0,,_);\(#,##0,,\);&quot; - &quot;;@_)"/>
            </x14:dxf>
          </x14:cfRule>
          <xm:sqref>A84</xm:sqref>
        </x14:conditionalFormatting>
        <x14:conditionalFormatting xmlns:xm="http://schemas.microsoft.com/office/excel/2006/main">
          <x14:cfRule type="expression" priority="375" stopIfTrue="1" id="{A2B48214-6059-4B17-A791-09DC6AE46075}">
            <xm:f>Report_Est_PL!$B$3="M USD"</xm:f>
            <x14:dxf>
              <numFmt numFmtId="183" formatCode="#,##0,,_);\(#,##0,,\);&quot; - &quot;;@_)"/>
            </x14:dxf>
          </x14:cfRule>
          <xm:sqref>B84</xm:sqref>
        </x14:conditionalFormatting>
        <x14:conditionalFormatting xmlns:xm="http://schemas.microsoft.com/office/excel/2006/main">
          <x14:cfRule type="expression" priority="374" stopIfTrue="1" id="{092473C9-F4B4-4F24-B4BB-AFB5EB0B554B}">
            <xm:f>Report_Est_PL!$B$3="M USD"</xm:f>
            <x14:dxf>
              <numFmt numFmtId="183" formatCode="#,##0,,_);\(#,##0,,\);&quot; - &quot;;@_)"/>
            </x14:dxf>
          </x14:cfRule>
          <xm:sqref>C84</xm:sqref>
        </x14:conditionalFormatting>
        <x14:conditionalFormatting xmlns:xm="http://schemas.microsoft.com/office/excel/2006/main">
          <x14:cfRule type="expression" priority="373" stopIfTrue="1" id="{65A16DA8-C626-4BE7-8A64-C3505AAA99B7}">
            <xm:f>Report_Est_PL!$B$3="M USD"</xm:f>
            <x14:dxf>
              <numFmt numFmtId="183" formatCode="#,##0,,_);\(#,##0,,\);&quot; - &quot;;@_)"/>
            </x14:dxf>
          </x14:cfRule>
          <xm:sqref>D84</xm:sqref>
        </x14:conditionalFormatting>
        <x14:conditionalFormatting xmlns:xm="http://schemas.microsoft.com/office/excel/2006/main">
          <x14:cfRule type="expression" priority="372" stopIfTrue="1" id="{9EB47FB2-A596-4893-95C8-903410696F49}">
            <xm:f>Report_Est_PL!$B$3="M USD"</xm:f>
            <x14:dxf>
              <numFmt numFmtId="183" formatCode="#,##0,,_);\(#,##0,,\);&quot; - &quot;;@_)"/>
            </x14:dxf>
          </x14:cfRule>
          <xm:sqref>E84</xm:sqref>
        </x14:conditionalFormatting>
        <x14:conditionalFormatting xmlns:xm="http://schemas.microsoft.com/office/excel/2006/main">
          <x14:cfRule type="expression" priority="371" stopIfTrue="1" id="{DD7FAD7B-ED27-4952-8BED-A4035D9C45C5}">
            <xm:f>Report_Est_PL!$B$3="M USD"</xm:f>
            <x14:dxf>
              <numFmt numFmtId="183" formatCode="#,##0,,_);\(#,##0,,\);&quot; - &quot;;@_)"/>
            </x14:dxf>
          </x14:cfRule>
          <xm:sqref>F84</xm:sqref>
        </x14:conditionalFormatting>
        <x14:conditionalFormatting xmlns:xm="http://schemas.microsoft.com/office/excel/2006/main">
          <x14:cfRule type="expression" priority="370" stopIfTrue="1" id="{BE2092F2-8A25-4A54-A450-DF7C8E94224E}">
            <xm:f>Report_Est_PL!$B$3="M USD"</xm:f>
            <x14:dxf>
              <numFmt numFmtId="183" formatCode="#,##0,,_);\(#,##0,,\);&quot; - &quot;;@_)"/>
            </x14:dxf>
          </x14:cfRule>
          <xm:sqref>G84</xm:sqref>
        </x14:conditionalFormatting>
        <x14:conditionalFormatting xmlns:xm="http://schemas.microsoft.com/office/excel/2006/main">
          <x14:cfRule type="expression" priority="369" stopIfTrue="1" id="{6AB59CE0-4805-4030-8952-475FC9766B04}">
            <xm:f>Report_Est_PL!$B$3="M USD"</xm:f>
            <x14:dxf>
              <numFmt numFmtId="183" formatCode="#,##0,,_);\(#,##0,,\);&quot; - &quot;;@_)"/>
            </x14:dxf>
          </x14:cfRule>
          <xm:sqref>H84</xm:sqref>
        </x14:conditionalFormatting>
        <x14:conditionalFormatting xmlns:xm="http://schemas.microsoft.com/office/excel/2006/main">
          <x14:cfRule type="expression" priority="368" stopIfTrue="1" id="{BF349A03-F3E9-498D-B0C5-BECA2F841164}">
            <xm:f>Report_Est_PL!$B$3="M USD"</xm:f>
            <x14:dxf>
              <numFmt numFmtId="183" formatCode="#,##0,,_);\(#,##0,,\);&quot; - &quot;;@_)"/>
            </x14:dxf>
          </x14:cfRule>
          <xm:sqref>I84</xm:sqref>
        </x14:conditionalFormatting>
        <x14:conditionalFormatting xmlns:xm="http://schemas.microsoft.com/office/excel/2006/main">
          <x14:cfRule type="expression" priority="367" stopIfTrue="1" id="{2BE1F374-656A-4AF4-8961-D106C3456171}">
            <xm:f>Report_Est_PL!$B$3="M USD"</xm:f>
            <x14:dxf>
              <numFmt numFmtId="183" formatCode="#,##0,,_);\(#,##0,,\);&quot; - &quot;;@_)"/>
            </x14:dxf>
          </x14:cfRule>
          <xm:sqref>J84</xm:sqref>
        </x14:conditionalFormatting>
        <x14:conditionalFormatting xmlns:xm="http://schemas.microsoft.com/office/excel/2006/main">
          <x14:cfRule type="expression" priority="366" stopIfTrue="1" id="{4977B015-7477-42AC-8813-E7D2B525654E}">
            <xm:f>Report_Est_PL!$B$3="M USD"</xm:f>
            <x14:dxf>
              <numFmt numFmtId="183" formatCode="#,##0,,_);\(#,##0,,\);&quot; - &quot;;@_)"/>
            </x14:dxf>
          </x14:cfRule>
          <xm:sqref>K84</xm:sqref>
        </x14:conditionalFormatting>
        <x14:conditionalFormatting xmlns:xm="http://schemas.microsoft.com/office/excel/2006/main">
          <x14:cfRule type="expression" priority="365" stopIfTrue="1" id="{E8ADA731-E77F-4F03-BAC5-798FD134EB86}">
            <xm:f>Report_Est_PL!$B$3="M USD"</xm:f>
            <x14:dxf>
              <numFmt numFmtId="183" formatCode="#,##0,,_);\(#,##0,,\);&quot; - &quot;;@_)"/>
            </x14:dxf>
          </x14:cfRule>
          <xm:sqref>L84</xm:sqref>
        </x14:conditionalFormatting>
        <x14:conditionalFormatting xmlns:xm="http://schemas.microsoft.com/office/excel/2006/main">
          <x14:cfRule type="expression" priority="364" stopIfTrue="1" id="{502EE34D-6ACD-4F90-BAF4-5DEA241834D4}">
            <xm:f>Report_Est_PL!$B$3="M USD"</xm:f>
            <x14:dxf>
              <numFmt numFmtId="183" formatCode="#,##0,,_);\(#,##0,,\);&quot; - &quot;;@_)"/>
            </x14:dxf>
          </x14:cfRule>
          <xm:sqref>M84</xm:sqref>
        </x14:conditionalFormatting>
        <x14:conditionalFormatting xmlns:xm="http://schemas.microsoft.com/office/excel/2006/main">
          <x14:cfRule type="expression" priority="363" stopIfTrue="1" id="{A38620DE-04C6-4EE6-B3CB-0236C26327F0}">
            <xm:f>Report_Est_PL!$B$3="M USD"</xm:f>
            <x14:dxf>
              <numFmt numFmtId="183" formatCode="#,##0,,_);\(#,##0,,\);&quot; - &quot;;@_)"/>
            </x14:dxf>
          </x14:cfRule>
          <xm:sqref>F88</xm:sqref>
        </x14:conditionalFormatting>
        <x14:conditionalFormatting xmlns:xm="http://schemas.microsoft.com/office/excel/2006/main">
          <x14:cfRule type="expression" priority="362" stopIfTrue="1" id="{7EAD7176-9E84-4928-A695-23885CFC293A}">
            <xm:f>Report_Est_PL!$B$3="M USD"</xm:f>
            <x14:dxf>
              <numFmt numFmtId="183" formatCode="#,##0,,_);\(#,##0,,\);&quot; - &quot;;@_)"/>
            </x14:dxf>
          </x14:cfRule>
          <xm:sqref>G88</xm:sqref>
        </x14:conditionalFormatting>
        <x14:conditionalFormatting xmlns:xm="http://schemas.microsoft.com/office/excel/2006/main">
          <x14:cfRule type="expression" priority="361" stopIfTrue="1" id="{E8C12A10-E7B8-45F0-BA5B-8FA770E7DFDC}">
            <xm:f>Report_Est_PL!$B$3="M USD"</xm:f>
            <x14:dxf>
              <numFmt numFmtId="183" formatCode="#,##0,,_);\(#,##0,,\);&quot; - &quot;;@_)"/>
            </x14:dxf>
          </x14:cfRule>
          <xm:sqref>H88</xm:sqref>
        </x14:conditionalFormatting>
        <x14:conditionalFormatting xmlns:xm="http://schemas.microsoft.com/office/excel/2006/main">
          <x14:cfRule type="expression" priority="360" stopIfTrue="1" id="{B8564DA6-EE8A-43F3-ADE8-7CDEC8BB5DB2}">
            <xm:f>Report_Est_PL!$B$3="M USD"</xm:f>
            <x14:dxf>
              <numFmt numFmtId="183" formatCode="#,##0,,_);\(#,##0,,\);&quot; - &quot;;@_)"/>
            </x14:dxf>
          </x14:cfRule>
          <xm:sqref>I88</xm:sqref>
        </x14:conditionalFormatting>
        <x14:conditionalFormatting xmlns:xm="http://schemas.microsoft.com/office/excel/2006/main">
          <x14:cfRule type="expression" priority="359" stopIfTrue="1" id="{E673B676-2804-4C4D-864E-08A26AD2C831}">
            <xm:f>Report_Est_PL!$B$3="M USD"</xm:f>
            <x14:dxf>
              <numFmt numFmtId="183" formatCode="#,##0,,_);\(#,##0,,\);&quot; - &quot;;@_)"/>
            </x14:dxf>
          </x14:cfRule>
          <xm:sqref>J88</xm:sqref>
        </x14:conditionalFormatting>
        <x14:conditionalFormatting xmlns:xm="http://schemas.microsoft.com/office/excel/2006/main">
          <x14:cfRule type="expression" priority="358" stopIfTrue="1" id="{04F09163-0C48-4B87-A515-AAB6899178EF}">
            <xm:f>Report_Est_PL!$B$3="M USD"</xm:f>
            <x14:dxf>
              <numFmt numFmtId="183" formatCode="#,##0,,_);\(#,##0,,\);&quot; - &quot;;@_)"/>
            </x14:dxf>
          </x14:cfRule>
          <xm:sqref>K88</xm:sqref>
        </x14:conditionalFormatting>
        <x14:conditionalFormatting xmlns:xm="http://schemas.microsoft.com/office/excel/2006/main">
          <x14:cfRule type="expression" priority="357" stopIfTrue="1" id="{20CB912E-57EA-4308-A4DE-49D9A67569C5}">
            <xm:f>Report_Est_PL!$B$3="M USD"</xm:f>
            <x14:dxf>
              <numFmt numFmtId="183" formatCode="#,##0,,_);\(#,##0,,\);&quot; - &quot;;@_)"/>
            </x14:dxf>
          </x14:cfRule>
          <xm:sqref>L88</xm:sqref>
        </x14:conditionalFormatting>
        <x14:conditionalFormatting xmlns:xm="http://schemas.microsoft.com/office/excel/2006/main">
          <x14:cfRule type="expression" priority="356" stopIfTrue="1" id="{3BC8DA94-FA40-431C-99E2-62DD4DFABE62}">
            <xm:f>Report_Est_PL!$B$3="M USD"</xm:f>
            <x14:dxf>
              <numFmt numFmtId="183" formatCode="#,##0,,_);\(#,##0,,\);&quot; - &quot;;@_)"/>
            </x14:dxf>
          </x14:cfRule>
          <xm:sqref>M88</xm:sqref>
        </x14:conditionalFormatting>
        <x14:conditionalFormatting xmlns:xm="http://schemas.microsoft.com/office/excel/2006/main">
          <x14:cfRule type="expression" priority="355" stopIfTrue="1" id="{64BAF449-1A3D-4CA9-971C-AF863F686EA5}">
            <xm:f>Report_Est_PL!$B$3="M USD"</xm:f>
            <x14:dxf>
              <numFmt numFmtId="183" formatCode="#,##0,,_);\(#,##0,,\);&quot; - &quot;;@_)"/>
            </x14:dxf>
          </x14:cfRule>
          <xm:sqref>N88</xm:sqref>
        </x14:conditionalFormatting>
        <x14:conditionalFormatting xmlns:xm="http://schemas.microsoft.com/office/excel/2006/main">
          <x14:cfRule type="expression" priority="354" stopIfTrue="1" id="{00E5BF0E-4EB2-49FE-B025-C44E9DC39F26}">
            <xm:f>Report_Est_PL!$B$3="M USD"</xm:f>
            <x14:dxf>
              <numFmt numFmtId="183" formatCode="#,##0,,_);\(#,##0,,\);&quot; - &quot;;@_)"/>
            </x14:dxf>
          </x14:cfRule>
          <xm:sqref>O88</xm:sqref>
        </x14:conditionalFormatting>
        <x14:conditionalFormatting xmlns:xm="http://schemas.microsoft.com/office/excel/2006/main">
          <x14:cfRule type="expression" priority="353" stopIfTrue="1" id="{44F50558-C197-4664-B27B-67059C201F64}">
            <xm:f>Report_Est_PL!$B$3="M USD"</xm:f>
            <x14:dxf>
              <numFmt numFmtId="183" formatCode="#,##0,,_);\(#,##0,,\);&quot; - &quot;;@_)"/>
            </x14:dxf>
          </x14:cfRule>
          <xm:sqref>F89</xm:sqref>
        </x14:conditionalFormatting>
        <x14:conditionalFormatting xmlns:xm="http://schemas.microsoft.com/office/excel/2006/main">
          <x14:cfRule type="expression" priority="352" stopIfTrue="1" id="{8C6DA391-9C17-4D74-994D-1DE79CEB217F}">
            <xm:f>Report_Est_PL!$B$3="M USD"</xm:f>
            <x14:dxf>
              <numFmt numFmtId="183" formatCode="#,##0,,_);\(#,##0,,\);&quot; - &quot;;@_)"/>
            </x14:dxf>
          </x14:cfRule>
          <xm:sqref>G89</xm:sqref>
        </x14:conditionalFormatting>
        <x14:conditionalFormatting xmlns:xm="http://schemas.microsoft.com/office/excel/2006/main">
          <x14:cfRule type="expression" priority="351" stopIfTrue="1" id="{2CFEB32E-CEC2-4AF6-AC96-DEE5806E842E}">
            <xm:f>Report_Est_PL!$B$3="M USD"</xm:f>
            <x14:dxf>
              <numFmt numFmtId="183" formatCode="#,##0,,_);\(#,##0,,\);&quot; - &quot;;@_)"/>
            </x14:dxf>
          </x14:cfRule>
          <xm:sqref>H89</xm:sqref>
        </x14:conditionalFormatting>
        <x14:conditionalFormatting xmlns:xm="http://schemas.microsoft.com/office/excel/2006/main">
          <x14:cfRule type="expression" priority="350" stopIfTrue="1" id="{D6E2BD1C-37CE-4681-8794-38A0E63D5A43}">
            <xm:f>Report_Est_PL!$B$3="M USD"</xm:f>
            <x14:dxf>
              <numFmt numFmtId="183" formatCode="#,##0,,_);\(#,##0,,\);&quot; - &quot;;@_)"/>
            </x14:dxf>
          </x14:cfRule>
          <xm:sqref>I89</xm:sqref>
        </x14:conditionalFormatting>
        <x14:conditionalFormatting xmlns:xm="http://schemas.microsoft.com/office/excel/2006/main">
          <x14:cfRule type="expression" priority="349" stopIfTrue="1" id="{37CA3AF9-F690-4319-9C47-78333CDA29FE}">
            <xm:f>Report_Est_PL!$B$3="M USD"</xm:f>
            <x14:dxf>
              <numFmt numFmtId="183" formatCode="#,##0,,_);\(#,##0,,\);&quot; - &quot;;@_)"/>
            </x14:dxf>
          </x14:cfRule>
          <xm:sqref>J89</xm:sqref>
        </x14:conditionalFormatting>
        <x14:conditionalFormatting xmlns:xm="http://schemas.microsoft.com/office/excel/2006/main">
          <x14:cfRule type="expression" priority="348" stopIfTrue="1" id="{967600AD-A26C-4A4A-A958-78441C00AF9B}">
            <xm:f>Report_Est_PL!$B$3="M USD"</xm:f>
            <x14:dxf>
              <numFmt numFmtId="183" formatCode="#,##0,,_);\(#,##0,,\);&quot; - &quot;;@_)"/>
            </x14:dxf>
          </x14:cfRule>
          <xm:sqref>K89</xm:sqref>
        </x14:conditionalFormatting>
        <x14:conditionalFormatting xmlns:xm="http://schemas.microsoft.com/office/excel/2006/main">
          <x14:cfRule type="expression" priority="347" stopIfTrue="1" id="{7A6CDAC0-3EB8-42B7-A3D8-F6BB74CEB900}">
            <xm:f>Report_Est_PL!$B$3="M USD"</xm:f>
            <x14:dxf>
              <numFmt numFmtId="183" formatCode="#,##0,,_);\(#,##0,,\);&quot; - &quot;;@_)"/>
            </x14:dxf>
          </x14:cfRule>
          <xm:sqref>L89</xm:sqref>
        </x14:conditionalFormatting>
        <x14:conditionalFormatting xmlns:xm="http://schemas.microsoft.com/office/excel/2006/main">
          <x14:cfRule type="expression" priority="346" stopIfTrue="1" id="{06AE78D1-EF04-4275-9AA5-47E6B381C1EA}">
            <xm:f>Report_Est_PL!$B$3="M USD"</xm:f>
            <x14:dxf>
              <numFmt numFmtId="183" formatCode="#,##0,,_);\(#,##0,,\);&quot; - &quot;;@_)"/>
            </x14:dxf>
          </x14:cfRule>
          <xm:sqref>M89</xm:sqref>
        </x14:conditionalFormatting>
        <x14:conditionalFormatting xmlns:xm="http://schemas.microsoft.com/office/excel/2006/main">
          <x14:cfRule type="expression" priority="345" stopIfTrue="1" id="{6ACF5D0C-7857-45E2-AA40-C25AD092E598}">
            <xm:f>Report_Est_PL!$B$3="M USD"</xm:f>
            <x14:dxf>
              <numFmt numFmtId="183" formatCode="#,##0,,_);\(#,##0,,\);&quot; - &quot;;@_)"/>
            </x14:dxf>
          </x14:cfRule>
          <xm:sqref>N89</xm:sqref>
        </x14:conditionalFormatting>
        <x14:conditionalFormatting xmlns:xm="http://schemas.microsoft.com/office/excel/2006/main">
          <x14:cfRule type="expression" priority="344" stopIfTrue="1" id="{09E75292-CC48-465E-8FB2-4DF8D02BB97C}">
            <xm:f>Report_Est_PL!$B$3="M USD"</xm:f>
            <x14:dxf>
              <numFmt numFmtId="183" formatCode="#,##0,,_);\(#,##0,,\);&quot; - &quot;;@_)"/>
            </x14:dxf>
          </x14:cfRule>
          <xm:sqref>O89</xm:sqref>
        </x14:conditionalFormatting>
        <x14:conditionalFormatting xmlns:xm="http://schemas.microsoft.com/office/excel/2006/main">
          <x14:cfRule type="expression" priority="343" stopIfTrue="1" id="{C5FEDDA9-A4DE-48A5-8C80-D446583EBE7F}">
            <xm:f>Report_Est_PL!$B$3="M USD"</xm:f>
            <x14:dxf>
              <numFmt numFmtId="183" formatCode="#,##0,,_);\(#,##0,,\);&quot; - &quot;;@_)"/>
            </x14:dxf>
          </x14:cfRule>
          <xm:sqref>F90</xm:sqref>
        </x14:conditionalFormatting>
        <x14:conditionalFormatting xmlns:xm="http://schemas.microsoft.com/office/excel/2006/main">
          <x14:cfRule type="expression" priority="342" stopIfTrue="1" id="{B7954489-D775-489C-B78F-3AAE6294F7DA}">
            <xm:f>Report_Est_PL!$B$3="M USD"</xm:f>
            <x14:dxf>
              <numFmt numFmtId="183" formatCode="#,##0,,_);\(#,##0,,\);&quot; - &quot;;@_)"/>
            </x14:dxf>
          </x14:cfRule>
          <xm:sqref>G90</xm:sqref>
        </x14:conditionalFormatting>
        <x14:conditionalFormatting xmlns:xm="http://schemas.microsoft.com/office/excel/2006/main">
          <x14:cfRule type="expression" priority="341" stopIfTrue="1" id="{0A9FC1C7-AEAC-4522-83F4-21DF2E39A9F8}">
            <xm:f>Report_Est_PL!$B$3="M USD"</xm:f>
            <x14:dxf>
              <numFmt numFmtId="183" formatCode="#,##0,,_);\(#,##0,,\);&quot; - &quot;;@_)"/>
            </x14:dxf>
          </x14:cfRule>
          <xm:sqref>H90</xm:sqref>
        </x14:conditionalFormatting>
        <x14:conditionalFormatting xmlns:xm="http://schemas.microsoft.com/office/excel/2006/main">
          <x14:cfRule type="expression" priority="340" stopIfTrue="1" id="{AEB81110-FAB6-4F16-9642-1F5FB86A66D4}">
            <xm:f>Report_Est_PL!$B$3="M USD"</xm:f>
            <x14:dxf>
              <numFmt numFmtId="183" formatCode="#,##0,,_);\(#,##0,,\);&quot; - &quot;;@_)"/>
            </x14:dxf>
          </x14:cfRule>
          <xm:sqref>I90</xm:sqref>
        </x14:conditionalFormatting>
        <x14:conditionalFormatting xmlns:xm="http://schemas.microsoft.com/office/excel/2006/main">
          <x14:cfRule type="expression" priority="339" stopIfTrue="1" id="{3D753679-E513-488B-AD7D-5E68514AA49E}">
            <xm:f>Report_Est_PL!$B$3="M USD"</xm:f>
            <x14:dxf>
              <numFmt numFmtId="183" formatCode="#,##0,,_);\(#,##0,,\);&quot; - &quot;;@_)"/>
            </x14:dxf>
          </x14:cfRule>
          <xm:sqref>J90</xm:sqref>
        </x14:conditionalFormatting>
        <x14:conditionalFormatting xmlns:xm="http://schemas.microsoft.com/office/excel/2006/main">
          <x14:cfRule type="expression" priority="338" stopIfTrue="1" id="{4FDE0B5C-A97B-4963-9878-68F7A779D58A}">
            <xm:f>Report_Est_PL!$B$3="M USD"</xm:f>
            <x14:dxf>
              <numFmt numFmtId="183" formatCode="#,##0,,_);\(#,##0,,\);&quot; - &quot;;@_)"/>
            </x14:dxf>
          </x14:cfRule>
          <xm:sqref>K90</xm:sqref>
        </x14:conditionalFormatting>
        <x14:conditionalFormatting xmlns:xm="http://schemas.microsoft.com/office/excel/2006/main">
          <x14:cfRule type="expression" priority="337" stopIfTrue="1" id="{816628D2-BD59-4ACC-BDC2-85D52BD2C002}">
            <xm:f>Report_Est_PL!$B$3="M USD"</xm:f>
            <x14:dxf>
              <numFmt numFmtId="183" formatCode="#,##0,,_);\(#,##0,,\);&quot; - &quot;;@_)"/>
            </x14:dxf>
          </x14:cfRule>
          <xm:sqref>L90</xm:sqref>
        </x14:conditionalFormatting>
        <x14:conditionalFormatting xmlns:xm="http://schemas.microsoft.com/office/excel/2006/main">
          <x14:cfRule type="expression" priority="336" stopIfTrue="1" id="{28DBEF3F-51D6-4B78-91AF-E3EC2ABDAFFB}">
            <xm:f>Report_Est_PL!$B$3="M USD"</xm:f>
            <x14:dxf>
              <numFmt numFmtId="183" formatCode="#,##0,,_);\(#,##0,,\);&quot; - &quot;;@_)"/>
            </x14:dxf>
          </x14:cfRule>
          <xm:sqref>M90</xm:sqref>
        </x14:conditionalFormatting>
        <x14:conditionalFormatting xmlns:xm="http://schemas.microsoft.com/office/excel/2006/main">
          <x14:cfRule type="expression" priority="335" stopIfTrue="1" id="{F5BE0131-4A8F-465F-BA04-BDA89955B8BB}">
            <xm:f>Report_Est_PL!$B$3="M USD"</xm:f>
            <x14:dxf>
              <numFmt numFmtId="183" formatCode="#,##0,,_);\(#,##0,,\);&quot; - &quot;;@_)"/>
            </x14:dxf>
          </x14:cfRule>
          <xm:sqref>N90</xm:sqref>
        </x14:conditionalFormatting>
        <x14:conditionalFormatting xmlns:xm="http://schemas.microsoft.com/office/excel/2006/main">
          <x14:cfRule type="expression" priority="334" stopIfTrue="1" id="{0AFC1B2B-07ED-4DA3-8275-387B55203B7A}">
            <xm:f>Report_Est_PL!$B$3="M USD"</xm:f>
            <x14:dxf>
              <numFmt numFmtId="183" formatCode="#,##0,,_);\(#,##0,,\);&quot; - &quot;;@_)"/>
            </x14:dxf>
          </x14:cfRule>
          <xm:sqref>O90</xm:sqref>
        </x14:conditionalFormatting>
        <x14:conditionalFormatting xmlns:xm="http://schemas.microsoft.com/office/excel/2006/main">
          <x14:cfRule type="expression" priority="333" stopIfTrue="1" id="{9E2CBE92-C2B1-4A0F-BF8B-0212B9168239}">
            <xm:f>Report_Est_PL!$B$3="M USD"</xm:f>
            <x14:dxf>
              <numFmt numFmtId="183" formatCode="#,##0,,_);\(#,##0,,\);&quot; - &quot;;@_)"/>
            </x14:dxf>
          </x14:cfRule>
          <xm:sqref>F91</xm:sqref>
        </x14:conditionalFormatting>
        <x14:conditionalFormatting xmlns:xm="http://schemas.microsoft.com/office/excel/2006/main">
          <x14:cfRule type="expression" priority="332" stopIfTrue="1" id="{2734C9E8-2293-49CF-87A3-C345824DF231}">
            <xm:f>Report_Est_PL!$B$3="M USD"</xm:f>
            <x14:dxf>
              <numFmt numFmtId="183" formatCode="#,##0,,_);\(#,##0,,\);&quot; - &quot;;@_)"/>
            </x14:dxf>
          </x14:cfRule>
          <xm:sqref>G91</xm:sqref>
        </x14:conditionalFormatting>
        <x14:conditionalFormatting xmlns:xm="http://schemas.microsoft.com/office/excel/2006/main">
          <x14:cfRule type="expression" priority="331" stopIfTrue="1" id="{9CEA0E27-ABD0-4396-9C27-600F50201E37}">
            <xm:f>Report_Est_PL!$B$3="M USD"</xm:f>
            <x14:dxf>
              <numFmt numFmtId="183" formatCode="#,##0,,_);\(#,##0,,\);&quot; - &quot;;@_)"/>
            </x14:dxf>
          </x14:cfRule>
          <xm:sqref>H91</xm:sqref>
        </x14:conditionalFormatting>
        <x14:conditionalFormatting xmlns:xm="http://schemas.microsoft.com/office/excel/2006/main">
          <x14:cfRule type="expression" priority="330" stopIfTrue="1" id="{8316697B-2C27-4329-8E8C-9BBEA108E581}">
            <xm:f>Report_Est_PL!$B$3="M USD"</xm:f>
            <x14:dxf>
              <numFmt numFmtId="183" formatCode="#,##0,,_);\(#,##0,,\);&quot; - &quot;;@_)"/>
            </x14:dxf>
          </x14:cfRule>
          <xm:sqref>I91</xm:sqref>
        </x14:conditionalFormatting>
        <x14:conditionalFormatting xmlns:xm="http://schemas.microsoft.com/office/excel/2006/main">
          <x14:cfRule type="expression" priority="329" stopIfTrue="1" id="{785A54B4-31E8-4416-AEA3-6E0036C3BFC7}">
            <xm:f>Report_Est_PL!$B$3="M USD"</xm:f>
            <x14:dxf>
              <numFmt numFmtId="183" formatCode="#,##0,,_);\(#,##0,,\);&quot; - &quot;;@_)"/>
            </x14:dxf>
          </x14:cfRule>
          <xm:sqref>J91</xm:sqref>
        </x14:conditionalFormatting>
        <x14:conditionalFormatting xmlns:xm="http://schemas.microsoft.com/office/excel/2006/main">
          <x14:cfRule type="expression" priority="328" stopIfTrue="1" id="{B9D95CC3-49D4-41D5-AE84-7AA3936FC86F}">
            <xm:f>Report_Est_PL!$B$3="M USD"</xm:f>
            <x14:dxf>
              <numFmt numFmtId="183" formatCode="#,##0,,_);\(#,##0,,\);&quot; - &quot;;@_)"/>
            </x14:dxf>
          </x14:cfRule>
          <xm:sqref>K91</xm:sqref>
        </x14:conditionalFormatting>
        <x14:conditionalFormatting xmlns:xm="http://schemas.microsoft.com/office/excel/2006/main">
          <x14:cfRule type="expression" priority="327" stopIfTrue="1" id="{05D6BCD4-B532-4C7C-9307-179A26A5A25D}">
            <xm:f>Report_Est_PL!$B$3="M USD"</xm:f>
            <x14:dxf>
              <numFmt numFmtId="183" formatCode="#,##0,,_);\(#,##0,,\);&quot; - &quot;;@_)"/>
            </x14:dxf>
          </x14:cfRule>
          <xm:sqref>L91</xm:sqref>
        </x14:conditionalFormatting>
        <x14:conditionalFormatting xmlns:xm="http://schemas.microsoft.com/office/excel/2006/main">
          <x14:cfRule type="expression" priority="326" stopIfTrue="1" id="{55500FA4-A160-41BB-BF9D-C730EFC433B0}">
            <xm:f>Report_Est_PL!$B$3="M USD"</xm:f>
            <x14:dxf>
              <numFmt numFmtId="183" formatCode="#,##0,,_);\(#,##0,,\);&quot; - &quot;;@_)"/>
            </x14:dxf>
          </x14:cfRule>
          <xm:sqref>M91</xm:sqref>
        </x14:conditionalFormatting>
        <x14:conditionalFormatting xmlns:xm="http://schemas.microsoft.com/office/excel/2006/main">
          <x14:cfRule type="expression" priority="325" stopIfTrue="1" id="{97524EC1-188E-4BD2-97FE-3DEA258D3AA1}">
            <xm:f>Report_Est_PL!$B$3="M USD"</xm:f>
            <x14:dxf>
              <numFmt numFmtId="183" formatCode="#,##0,,_);\(#,##0,,\);&quot; - &quot;;@_)"/>
            </x14:dxf>
          </x14:cfRule>
          <xm:sqref>N91</xm:sqref>
        </x14:conditionalFormatting>
        <x14:conditionalFormatting xmlns:xm="http://schemas.microsoft.com/office/excel/2006/main">
          <x14:cfRule type="expression" priority="324" stopIfTrue="1" id="{7B378E0F-D8A5-470F-A814-A119AEA2A47C}">
            <xm:f>Report_Est_PL!$B$3="M USD"</xm:f>
            <x14:dxf>
              <numFmt numFmtId="183" formatCode="#,##0,,_);\(#,##0,,\);&quot; - &quot;;@_)"/>
            </x14:dxf>
          </x14:cfRule>
          <xm:sqref>O91</xm:sqref>
        </x14:conditionalFormatting>
        <x14:conditionalFormatting xmlns:xm="http://schemas.microsoft.com/office/excel/2006/main">
          <x14:cfRule type="expression" priority="323" stopIfTrue="1" id="{E591FFC5-4B33-481F-97C9-C7D1B5EE135D}">
            <xm:f>Report_Est_PL!$B$3="M USD"</xm:f>
            <x14:dxf>
              <numFmt numFmtId="183" formatCode="#,##0,,_);\(#,##0,,\);&quot; - &quot;;@_)"/>
            </x14:dxf>
          </x14:cfRule>
          <xm:sqref>F92</xm:sqref>
        </x14:conditionalFormatting>
        <x14:conditionalFormatting xmlns:xm="http://schemas.microsoft.com/office/excel/2006/main">
          <x14:cfRule type="expression" priority="322" stopIfTrue="1" id="{1EFF32C4-0F88-4A04-A8D8-0C9A0BCA3BE7}">
            <xm:f>Report_Est_PL!$B$3="M USD"</xm:f>
            <x14:dxf>
              <numFmt numFmtId="183" formatCode="#,##0,,_);\(#,##0,,\);&quot; - &quot;;@_)"/>
            </x14:dxf>
          </x14:cfRule>
          <xm:sqref>G92</xm:sqref>
        </x14:conditionalFormatting>
        <x14:conditionalFormatting xmlns:xm="http://schemas.microsoft.com/office/excel/2006/main">
          <x14:cfRule type="expression" priority="321" stopIfTrue="1" id="{85EB7AB1-30FA-4775-84F3-3623EFB2B3EB}">
            <xm:f>Report_Est_PL!$B$3="M USD"</xm:f>
            <x14:dxf>
              <numFmt numFmtId="183" formatCode="#,##0,,_);\(#,##0,,\);&quot; - &quot;;@_)"/>
            </x14:dxf>
          </x14:cfRule>
          <xm:sqref>H92</xm:sqref>
        </x14:conditionalFormatting>
        <x14:conditionalFormatting xmlns:xm="http://schemas.microsoft.com/office/excel/2006/main">
          <x14:cfRule type="expression" priority="320" stopIfTrue="1" id="{E13FFBCF-F18E-48B4-8EAD-E6AA3CC49B0B}">
            <xm:f>Report_Est_PL!$B$3="M USD"</xm:f>
            <x14:dxf>
              <numFmt numFmtId="183" formatCode="#,##0,,_);\(#,##0,,\);&quot; - &quot;;@_)"/>
            </x14:dxf>
          </x14:cfRule>
          <xm:sqref>I92</xm:sqref>
        </x14:conditionalFormatting>
        <x14:conditionalFormatting xmlns:xm="http://schemas.microsoft.com/office/excel/2006/main">
          <x14:cfRule type="expression" priority="319" stopIfTrue="1" id="{A45A1053-ECF2-420D-808E-B6AD92526916}">
            <xm:f>Report_Est_PL!$B$3="M USD"</xm:f>
            <x14:dxf>
              <numFmt numFmtId="183" formatCode="#,##0,,_);\(#,##0,,\);&quot; - &quot;;@_)"/>
            </x14:dxf>
          </x14:cfRule>
          <xm:sqref>J92</xm:sqref>
        </x14:conditionalFormatting>
        <x14:conditionalFormatting xmlns:xm="http://schemas.microsoft.com/office/excel/2006/main">
          <x14:cfRule type="expression" priority="318" stopIfTrue="1" id="{64DD1ED0-AD46-49AE-8B88-018B97DF24F8}">
            <xm:f>Report_Est_PL!$B$3="M USD"</xm:f>
            <x14:dxf>
              <numFmt numFmtId="183" formatCode="#,##0,,_);\(#,##0,,\);&quot; - &quot;;@_)"/>
            </x14:dxf>
          </x14:cfRule>
          <xm:sqref>K92</xm:sqref>
        </x14:conditionalFormatting>
        <x14:conditionalFormatting xmlns:xm="http://schemas.microsoft.com/office/excel/2006/main">
          <x14:cfRule type="expression" priority="317" stopIfTrue="1" id="{3357E515-26E2-4BC9-ACDF-A428BCC163FF}">
            <xm:f>Report_Est_PL!$B$3="M USD"</xm:f>
            <x14:dxf>
              <numFmt numFmtId="183" formatCode="#,##0,,_);\(#,##0,,\);&quot; - &quot;;@_)"/>
            </x14:dxf>
          </x14:cfRule>
          <xm:sqref>L92</xm:sqref>
        </x14:conditionalFormatting>
        <x14:conditionalFormatting xmlns:xm="http://schemas.microsoft.com/office/excel/2006/main">
          <x14:cfRule type="expression" priority="316" stopIfTrue="1" id="{B4F71AB9-9AC4-45EC-8B92-F1B2F67371E0}">
            <xm:f>Report_Est_PL!$B$3="M USD"</xm:f>
            <x14:dxf>
              <numFmt numFmtId="183" formatCode="#,##0,,_);\(#,##0,,\);&quot; - &quot;;@_)"/>
            </x14:dxf>
          </x14:cfRule>
          <xm:sqref>M92</xm:sqref>
        </x14:conditionalFormatting>
        <x14:conditionalFormatting xmlns:xm="http://schemas.microsoft.com/office/excel/2006/main">
          <x14:cfRule type="expression" priority="315" stopIfTrue="1" id="{AF2F5A60-694C-4D81-8843-C034F280F2FF}">
            <xm:f>Report_Est_PL!$B$3="M USD"</xm:f>
            <x14:dxf>
              <numFmt numFmtId="183" formatCode="#,##0,,_);\(#,##0,,\);&quot; - &quot;;@_)"/>
            </x14:dxf>
          </x14:cfRule>
          <xm:sqref>N92</xm:sqref>
        </x14:conditionalFormatting>
        <x14:conditionalFormatting xmlns:xm="http://schemas.microsoft.com/office/excel/2006/main">
          <x14:cfRule type="expression" priority="314" stopIfTrue="1" id="{4004433F-9D24-452F-AC9D-8783FF157DF7}">
            <xm:f>Report_Est_PL!$B$3="M USD"</xm:f>
            <x14:dxf>
              <numFmt numFmtId="183" formatCode="#,##0,,_);\(#,##0,,\);&quot; - &quot;;@_)"/>
            </x14:dxf>
          </x14:cfRule>
          <xm:sqref>O92</xm:sqref>
        </x14:conditionalFormatting>
        <x14:conditionalFormatting xmlns:xm="http://schemas.microsoft.com/office/excel/2006/main">
          <x14:cfRule type="expression" priority="313" stopIfTrue="1" id="{0E5FC038-8255-458E-9202-6AE543ED547F}">
            <xm:f>Report_Est_PL!$B$3="M USD"</xm:f>
            <x14:dxf>
              <numFmt numFmtId="183" formatCode="#,##0,,_);\(#,##0,,\);&quot; - &quot;;@_)"/>
            </x14:dxf>
          </x14:cfRule>
          <xm:sqref>F93</xm:sqref>
        </x14:conditionalFormatting>
        <x14:conditionalFormatting xmlns:xm="http://schemas.microsoft.com/office/excel/2006/main">
          <x14:cfRule type="expression" priority="312" stopIfTrue="1" id="{5263B6C1-F006-48D7-9E61-8408FE23CCF4}">
            <xm:f>Report_Est_PL!$B$3="M USD"</xm:f>
            <x14:dxf>
              <numFmt numFmtId="183" formatCode="#,##0,,_);\(#,##0,,\);&quot; - &quot;;@_)"/>
            </x14:dxf>
          </x14:cfRule>
          <xm:sqref>G93</xm:sqref>
        </x14:conditionalFormatting>
        <x14:conditionalFormatting xmlns:xm="http://schemas.microsoft.com/office/excel/2006/main">
          <x14:cfRule type="expression" priority="311" stopIfTrue="1" id="{A33F5208-C327-4BD3-AC26-3CEBD6861D95}">
            <xm:f>Report_Est_PL!$B$3="M USD"</xm:f>
            <x14:dxf>
              <numFmt numFmtId="183" formatCode="#,##0,,_);\(#,##0,,\);&quot; - &quot;;@_)"/>
            </x14:dxf>
          </x14:cfRule>
          <xm:sqref>H93</xm:sqref>
        </x14:conditionalFormatting>
        <x14:conditionalFormatting xmlns:xm="http://schemas.microsoft.com/office/excel/2006/main">
          <x14:cfRule type="expression" priority="310" stopIfTrue="1" id="{D01ACDF0-A098-450A-BE8F-465F0DEB672D}">
            <xm:f>Report_Est_PL!$B$3="M USD"</xm:f>
            <x14:dxf>
              <numFmt numFmtId="183" formatCode="#,##0,,_);\(#,##0,,\);&quot; - &quot;;@_)"/>
            </x14:dxf>
          </x14:cfRule>
          <xm:sqref>I93</xm:sqref>
        </x14:conditionalFormatting>
        <x14:conditionalFormatting xmlns:xm="http://schemas.microsoft.com/office/excel/2006/main">
          <x14:cfRule type="expression" priority="309" stopIfTrue="1" id="{3F7E0960-0081-4CA8-9E47-1F8D67FA00FB}">
            <xm:f>Report_Est_PL!$B$3="M USD"</xm:f>
            <x14:dxf>
              <numFmt numFmtId="183" formatCode="#,##0,,_);\(#,##0,,\);&quot; - &quot;;@_)"/>
            </x14:dxf>
          </x14:cfRule>
          <xm:sqref>J93</xm:sqref>
        </x14:conditionalFormatting>
        <x14:conditionalFormatting xmlns:xm="http://schemas.microsoft.com/office/excel/2006/main">
          <x14:cfRule type="expression" priority="308" stopIfTrue="1" id="{2C95D84D-FB95-47D2-9AA7-CED4028FBFDF}">
            <xm:f>Report_Est_PL!$B$3="M USD"</xm:f>
            <x14:dxf>
              <numFmt numFmtId="183" formatCode="#,##0,,_);\(#,##0,,\);&quot; - &quot;;@_)"/>
            </x14:dxf>
          </x14:cfRule>
          <xm:sqref>K93</xm:sqref>
        </x14:conditionalFormatting>
        <x14:conditionalFormatting xmlns:xm="http://schemas.microsoft.com/office/excel/2006/main">
          <x14:cfRule type="expression" priority="307" stopIfTrue="1" id="{EA06DF37-7AF0-4C45-B3DD-E037BF320EFA}">
            <xm:f>Report_Est_PL!$B$3="M USD"</xm:f>
            <x14:dxf>
              <numFmt numFmtId="183" formatCode="#,##0,,_);\(#,##0,,\);&quot; - &quot;;@_)"/>
            </x14:dxf>
          </x14:cfRule>
          <xm:sqref>L93</xm:sqref>
        </x14:conditionalFormatting>
        <x14:conditionalFormatting xmlns:xm="http://schemas.microsoft.com/office/excel/2006/main">
          <x14:cfRule type="expression" priority="306" stopIfTrue="1" id="{D5D1AA58-5F6E-4A86-8F4E-8F03E877EB4E}">
            <xm:f>Report_Est_PL!$B$3="M USD"</xm:f>
            <x14:dxf>
              <numFmt numFmtId="183" formatCode="#,##0,,_);\(#,##0,,\);&quot; - &quot;;@_)"/>
            </x14:dxf>
          </x14:cfRule>
          <xm:sqref>M93</xm:sqref>
        </x14:conditionalFormatting>
        <x14:conditionalFormatting xmlns:xm="http://schemas.microsoft.com/office/excel/2006/main">
          <x14:cfRule type="expression" priority="305" stopIfTrue="1" id="{B9B24845-9D0B-406D-BC9C-3D3608338B59}">
            <xm:f>Report_Est_PL!$B$3="M USD"</xm:f>
            <x14:dxf>
              <numFmt numFmtId="183" formatCode="#,##0,,_);\(#,##0,,\);&quot; - &quot;;@_)"/>
            </x14:dxf>
          </x14:cfRule>
          <xm:sqref>N93</xm:sqref>
        </x14:conditionalFormatting>
        <x14:conditionalFormatting xmlns:xm="http://schemas.microsoft.com/office/excel/2006/main">
          <x14:cfRule type="expression" priority="304" stopIfTrue="1" id="{3C627FC7-FE27-4F00-BFA1-9C11D0AB6B90}">
            <xm:f>Report_Est_PL!$B$3="M USD"</xm:f>
            <x14:dxf>
              <numFmt numFmtId="183" formatCode="#,##0,,_);\(#,##0,,\);&quot; - &quot;;@_)"/>
            </x14:dxf>
          </x14:cfRule>
          <xm:sqref>O93</xm:sqref>
        </x14:conditionalFormatting>
        <x14:conditionalFormatting xmlns:xm="http://schemas.microsoft.com/office/excel/2006/main">
          <x14:cfRule type="expression" priority="303" stopIfTrue="1" id="{D9FE4FA4-4564-4CAA-8DA0-7FECEDD5528E}">
            <xm:f>Report_Est_PL!$B$3="M USD"</xm:f>
            <x14:dxf>
              <numFmt numFmtId="183" formatCode="#,##0,,_);\(#,##0,,\);&quot; - &quot;;@_)"/>
            </x14:dxf>
          </x14:cfRule>
          <xm:sqref>F94</xm:sqref>
        </x14:conditionalFormatting>
        <x14:conditionalFormatting xmlns:xm="http://schemas.microsoft.com/office/excel/2006/main">
          <x14:cfRule type="expression" priority="302" stopIfTrue="1" id="{6A556FC2-3C9D-401C-86A5-3B457F3213EC}">
            <xm:f>Report_Est_PL!$B$3="M USD"</xm:f>
            <x14:dxf>
              <numFmt numFmtId="183" formatCode="#,##0,,_);\(#,##0,,\);&quot; - &quot;;@_)"/>
            </x14:dxf>
          </x14:cfRule>
          <xm:sqref>G94</xm:sqref>
        </x14:conditionalFormatting>
        <x14:conditionalFormatting xmlns:xm="http://schemas.microsoft.com/office/excel/2006/main">
          <x14:cfRule type="expression" priority="301" stopIfTrue="1" id="{2225CB52-29A2-4BB4-B3BD-DB1A6A974510}">
            <xm:f>Report_Est_PL!$B$3="M USD"</xm:f>
            <x14:dxf>
              <numFmt numFmtId="183" formatCode="#,##0,,_);\(#,##0,,\);&quot; - &quot;;@_)"/>
            </x14:dxf>
          </x14:cfRule>
          <xm:sqref>H94</xm:sqref>
        </x14:conditionalFormatting>
        <x14:conditionalFormatting xmlns:xm="http://schemas.microsoft.com/office/excel/2006/main">
          <x14:cfRule type="expression" priority="300" stopIfTrue="1" id="{A2451EEA-9160-4E48-95DF-A48B2B6E0B7B}">
            <xm:f>Report_Est_PL!$B$3="M USD"</xm:f>
            <x14:dxf>
              <numFmt numFmtId="183" formatCode="#,##0,,_);\(#,##0,,\);&quot; - &quot;;@_)"/>
            </x14:dxf>
          </x14:cfRule>
          <xm:sqref>I94</xm:sqref>
        </x14:conditionalFormatting>
        <x14:conditionalFormatting xmlns:xm="http://schemas.microsoft.com/office/excel/2006/main">
          <x14:cfRule type="expression" priority="299" stopIfTrue="1" id="{29E1A7FB-C896-4CBF-A269-ABA3AEBD83D5}">
            <xm:f>Report_Est_PL!$B$3="M USD"</xm:f>
            <x14:dxf>
              <numFmt numFmtId="183" formatCode="#,##0,,_);\(#,##0,,\);&quot; - &quot;;@_)"/>
            </x14:dxf>
          </x14:cfRule>
          <xm:sqref>J94</xm:sqref>
        </x14:conditionalFormatting>
        <x14:conditionalFormatting xmlns:xm="http://schemas.microsoft.com/office/excel/2006/main">
          <x14:cfRule type="expression" priority="298" stopIfTrue="1" id="{A56014A4-2727-468C-AE4D-EBA7384BE537}">
            <xm:f>Report_Est_PL!$B$3="M USD"</xm:f>
            <x14:dxf>
              <numFmt numFmtId="183" formatCode="#,##0,,_);\(#,##0,,\);&quot; - &quot;;@_)"/>
            </x14:dxf>
          </x14:cfRule>
          <xm:sqref>K94</xm:sqref>
        </x14:conditionalFormatting>
        <x14:conditionalFormatting xmlns:xm="http://schemas.microsoft.com/office/excel/2006/main">
          <x14:cfRule type="expression" priority="297" stopIfTrue="1" id="{83C6DD00-2F1E-42F5-883E-B62B21B271C6}">
            <xm:f>Report_Est_PL!$B$3="M USD"</xm:f>
            <x14:dxf>
              <numFmt numFmtId="183" formatCode="#,##0,,_);\(#,##0,,\);&quot; - &quot;;@_)"/>
            </x14:dxf>
          </x14:cfRule>
          <xm:sqref>L94</xm:sqref>
        </x14:conditionalFormatting>
        <x14:conditionalFormatting xmlns:xm="http://schemas.microsoft.com/office/excel/2006/main">
          <x14:cfRule type="expression" priority="296" stopIfTrue="1" id="{174E89FC-4ECA-4A7A-B3EF-3AE4B4EE2317}">
            <xm:f>Report_Est_PL!$B$3="M USD"</xm:f>
            <x14:dxf>
              <numFmt numFmtId="183" formatCode="#,##0,,_);\(#,##0,,\);&quot; - &quot;;@_)"/>
            </x14:dxf>
          </x14:cfRule>
          <xm:sqref>M94</xm:sqref>
        </x14:conditionalFormatting>
        <x14:conditionalFormatting xmlns:xm="http://schemas.microsoft.com/office/excel/2006/main">
          <x14:cfRule type="expression" priority="295" stopIfTrue="1" id="{0B397086-1644-402D-AB13-5AC167862E27}">
            <xm:f>Report_Est_PL!$B$3="M USD"</xm:f>
            <x14:dxf>
              <numFmt numFmtId="183" formatCode="#,##0,,_);\(#,##0,,\);&quot; - &quot;;@_)"/>
            </x14:dxf>
          </x14:cfRule>
          <xm:sqref>N94</xm:sqref>
        </x14:conditionalFormatting>
        <x14:conditionalFormatting xmlns:xm="http://schemas.microsoft.com/office/excel/2006/main">
          <x14:cfRule type="expression" priority="294" stopIfTrue="1" id="{56ABA47C-91BE-4E5A-97F4-C3A169FF770E}">
            <xm:f>Report_Est_PL!$B$3="M USD"</xm:f>
            <x14:dxf>
              <numFmt numFmtId="183" formatCode="#,##0,,_);\(#,##0,,\);&quot; - &quot;;@_)"/>
            </x14:dxf>
          </x14:cfRule>
          <xm:sqref>O94</xm:sqref>
        </x14:conditionalFormatting>
        <x14:conditionalFormatting xmlns:xm="http://schemas.microsoft.com/office/excel/2006/main">
          <x14:cfRule type="expression" priority="293" stopIfTrue="1" id="{0872561F-93CD-451D-B1FC-BAC4771D36A2}">
            <xm:f>Report_Est_PL!$B$3="M USD"</xm:f>
            <x14:dxf>
              <numFmt numFmtId="183" formatCode="#,##0,,_);\(#,##0,,\);&quot; - &quot;;@_)"/>
            </x14:dxf>
          </x14:cfRule>
          <xm:sqref>F95</xm:sqref>
        </x14:conditionalFormatting>
        <x14:conditionalFormatting xmlns:xm="http://schemas.microsoft.com/office/excel/2006/main">
          <x14:cfRule type="expression" priority="292" stopIfTrue="1" id="{00E57890-37FE-440E-960D-E50F5E0A14B3}">
            <xm:f>Report_Est_PL!$B$3="M USD"</xm:f>
            <x14:dxf>
              <numFmt numFmtId="183" formatCode="#,##0,,_);\(#,##0,,\);&quot; - &quot;;@_)"/>
            </x14:dxf>
          </x14:cfRule>
          <xm:sqref>G95</xm:sqref>
        </x14:conditionalFormatting>
        <x14:conditionalFormatting xmlns:xm="http://schemas.microsoft.com/office/excel/2006/main">
          <x14:cfRule type="expression" priority="291" stopIfTrue="1" id="{3B81D9BE-D9B8-4914-9D17-12F7B3F2B8D0}">
            <xm:f>Report_Est_PL!$B$3="M USD"</xm:f>
            <x14:dxf>
              <numFmt numFmtId="183" formatCode="#,##0,,_);\(#,##0,,\);&quot; - &quot;;@_)"/>
            </x14:dxf>
          </x14:cfRule>
          <xm:sqref>H95</xm:sqref>
        </x14:conditionalFormatting>
        <x14:conditionalFormatting xmlns:xm="http://schemas.microsoft.com/office/excel/2006/main">
          <x14:cfRule type="expression" priority="290" stopIfTrue="1" id="{AE3B6933-4D54-4608-8951-7C845E4D9EBB}">
            <xm:f>Report_Est_PL!$B$3="M USD"</xm:f>
            <x14:dxf>
              <numFmt numFmtId="183" formatCode="#,##0,,_);\(#,##0,,\);&quot; - &quot;;@_)"/>
            </x14:dxf>
          </x14:cfRule>
          <xm:sqref>I95</xm:sqref>
        </x14:conditionalFormatting>
        <x14:conditionalFormatting xmlns:xm="http://schemas.microsoft.com/office/excel/2006/main">
          <x14:cfRule type="expression" priority="289" stopIfTrue="1" id="{06A36BCE-520D-41A8-A6AB-FEA9D897DA4B}">
            <xm:f>Report_Est_PL!$B$3="M USD"</xm:f>
            <x14:dxf>
              <numFmt numFmtId="183" formatCode="#,##0,,_);\(#,##0,,\);&quot; - &quot;;@_)"/>
            </x14:dxf>
          </x14:cfRule>
          <xm:sqref>J95</xm:sqref>
        </x14:conditionalFormatting>
        <x14:conditionalFormatting xmlns:xm="http://schemas.microsoft.com/office/excel/2006/main">
          <x14:cfRule type="expression" priority="288" stopIfTrue="1" id="{A5A50A5C-04E9-4A77-8E70-474C5B8DEA45}">
            <xm:f>Report_Est_PL!$B$3="M USD"</xm:f>
            <x14:dxf>
              <numFmt numFmtId="183" formatCode="#,##0,,_);\(#,##0,,\);&quot; - &quot;;@_)"/>
            </x14:dxf>
          </x14:cfRule>
          <xm:sqref>K95</xm:sqref>
        </x14:conditionalFormatting>
        <x14:conditionalFormatting xmlns:xm="http://schemas.microsoft.com/office/excel/2006/main">
          <x14:cfRule type="expression" priority="287" stopIfTrue="1" id="{D8EEA4EA-5692-48F3-8C4B-F0959FB4AB47}">
            <xm:f>Report_Est_PL!$B$3="M USD"</xm:f>
            <x14:dxf>
              <numFmt numFmtId="183" formatCode="#,##0,,_);\(#,##0,,\);&quot; - &quot;;@_)"/>
            </x14:dxf>
          </x14:cfRule>
          <xm:sqref>L95</xm:sqref>
        </x14:conditionalFormatting>
        <x14:conditionalFormatting xmlns:xm="http://schemas.microsoft.com/office/excel/2006/main">
          <x14:cfRule type="expression" priority="286" stopIfTrue="1" id="{6F361460-2FCE-4115-AFEE-A186807B9165}">
            <xm:f>Report_Est_PL!$B$3="M USD"</xm:f>
            <x14:dxf>
              <numFmt numFmtId="183" formatCode="#,##0,,_);\(#,##0,,\);&quot; - &quot;;@_)"/>
            </x14:dxf>
          </x14:cfRule>
          <xm:sqref>M95</xm:sqref>
        </x14:conditionalFormatting>
        <x14:conditionalFormatting xmlns:xm="http://schemas.microsoft.com/office/excel/2006/main">
          <x14:cfRule type="expression" priority="285" stopIfTrue="1" id="{9E03E176-1EF3-4E1D-9781-4FBAA77C2B6C}">
            <xm:f>Report_Est_PL!$B$3="M USD"</xm:f>
            <x14:dxf>
              <numFmt numFmtId="183" formatCode="#,##0,,_);\(#,##0,,\);&quot; - &quot;;@_)"/>
            </x14:dxf>
          </x14:cfRule>
          <xm:sqref>N95</xm:sqref>
        </x14:conditionalFormatting>
        <x14:conditionalFormatting xmlns:xm="http://schemas.microsoft.com/office/excel/2006/main">
          <x14:cfRule type="expression" priority="284" stopIfTrue="1" id="{7D1FE207-F683-4AA9-8A28-6AFFF8F28829}">
            <xm:f>Report_Est_PL!$B$3="M USD"</xm:f>
            <x14:dxf>
              <numFmt numFmtId="183" formatCode="#,##0,,_);\(#,##0,,\);&quot; - &quot;;@_)"/>
            </x14:dxf>
          </x14:cfRule>
          <xm:sqref>O95</xm:sqref>
        </x14:conditionalFormatting>
        <x14:conditionalFormatting xmlns:xm="http://schemas.microsoft.com/office/excel/2006/main">
          <x14:cfRule type="expression" priority="283" stopIfTrue="1" id="{6E8427AA-B220-4D62-B829-B3B4AE829762}">
            <xm:f>Report_Est_PL!$B$3="M USD"</xm:f>
            <x14:dxf>
              <numFmt numFmtId="183" formatCode="#,##0,,_);\(#,##0,,\);&quot; - &quot;;@_)"/>
            </x14:dxf>
          </x14:cfRule>
          <xm:sqref>F96</xm:sqref>
        </x14:conditionalFormatting>
        <x14:conditionalFormatting xmlns:xm="http://schemas.microsoft.com/office/excel/2006/main">
          <x14:cfRule type="expression" priority="282" stopIfTrue="1" id="{381E837B-7338-478A-AD96-89B881D5A6D3}">
            <xm:f>Report_Est_PL!$B$3="M USD"</xm:f>
            <x14:dxf>
              <numFmt numFmtId="183" formatCode="#,##0,,_);\(#,##0,,\);&quot; - &quot;;@_)"/>
            </x14:dxf>
          </x14:cfRule>
          <xm:sqref>G96</xm:sqref>
        </x14:conditionalFormatting>
        <x14:conditionalFormatting xmlns:xm="http://schemas.microsoft.com/office/excel/2006/main">
          <x14:cfRule type="expression" priority="281" stopIfTrue="1" id="{79522B0B-1FEB-40EF-A46F-0A66E08C7C82}">
            <xm:f>Report_Est_PL!$B$3="M USD"</xm:f>
            <x14:dxf>
              <numFmt numFmtId="183" formatCode="#,##0,,_);\(#,##0,,\);&quot; - &quot;;@_)"/>
            </x14:dxf>
          </x14:cfRule>
          <xm:sqref>H96</xm:sqref>
        </x14:conditionalFormatting>
        <x14:conditionalFormatting xmlns:xm="http://schemas.microsoft.com/office/excel/2006/main">
          <x14:cfRule type="expression" priority="280" stopIfTrue="1" id="{C2F5280E-DAC5-49AC-A74D-1A49147BE35D}">
            <xm:f>Report_Est_PL!$B$3="M USD"</xm:f>
            <x14:dxf>
              <numFmt numFmtId="183" formatCode="#,##0,,_);\(#,##0,,\);&quot; - &quot;;@_)"/>
            </x14:dxf>
          </x14:cfRule>
          <xm:sqref>I96</xm:sqref>
        </x14:conditionalFormatting>
        <x14:conditionalFormatting xmlns:xm="http://schemas.microsoft.com/office/excel/2006/main">
          <x14:cfRule type="expression" priority="279" stopIfTrue="1" id="{BA7AE504-84E1-49EB-8A8B-83CAEEAAE9D8}">
            <xm:f>Report_Est_PL!$B$3="M USD"</xm:f>
            <x14:dxf>
              <numFmt numFmtId="183" formatCode="#,##0,,_);\(#,##0,,\);&quot; - &quot;;@_)"/>
            </x14:dxf>
          </x14:cfRule>
          <xm:sqref>J96</xm:sqref>
        </x14:conditionalFormatting>
        <x14:conditionalFormatting xmlns:xm="http://schemas.microsoft.com/office/excel/2006/main">
          <x14:cfRule type="expression" priority="278" stopIfTrue="1" id="{B3C0F0C0-9662-499F-9B5D-430BC7F78FFE}">
            <xm:f>Report_Est_PL!$B$3="M USD"</xm:f>
            <x14:dxf>
              <numFmt numFmtId="183" formatCode="#,##0,,_);\(#,##0,,\);&quot; - &quot;;@_)"/>
            </x14:dxf>
          </x14:cfRule>
          <xm:sqref>K96</xm:sqref>
        </x14:conditionalFormatting>
        <x14:conditionalFormatting xmlns:xm="http://schemas.microsoft.com/office/excel/2006/main">
          <x14:cfRule type="expression" priority="277" stopIfTrue="1" id="{403EF86B-F65E-4B50-BD66-D9D2B386896E}">
            <xm:f>Report_Est_PL!$B$3="M USD"</xm:f>
            <x14:dxf>
              <numFmt numFmtId="183" formatCode="#,##0,,_);\(#,##0,,\);&quot; - &quot;;@_)"/>
            </x14:dxf>
          </x14:cfRule>
          <xm:sqref>L96</xm:sqref>
        </x14:conditionalFormatting>
        <x14:conditionalFormatting xmlns:xm="http://schemas.microsoft.com/office/excel/2006/main">
          <x14:cfRule type="expression" priority="276" stopIfTrue="1" id="{D173F112-895A-416E-B584-EE5F4E632C65}">
            <xm:f>Report_Est_PL!$B$3="M USD"</xm:f>
            <x14:dxf>
              <numFmt numFmtId="183" formatCode="#,##0,,_);\(#,##0,,\);&quot; - &quot;;@_)"/>
            </x14:dxf>
          </x14:cfRule>
          <xm:sqref>M96</xm:sqref>
        </x14:conditionalFormatting>
        <x14:conditionalFormatting xmlns:xm="http://schemas.microsoft.com/office/excel/2006/main">
          <x14:cfRule type="expression" priority="275" stopIfTrue="1" id="{7FB709D3-56A8-4622-BD70-F1CF5F53DA54}">
            <xm:f>Report_Est_PL!$B$3="M USD"</xm:f>
            <x14:dxf>
              <numFmt numFmtId="183" formatCode="#,##0,,_);\(#,##0,,\);&quot; - &quot;;@_)"/>
            </x14:dxf>
          </x14:cfRule>
          <xm:sqref>N96</xm:sqref>
        </x14:conditionalFormatting>
        <x14:conditionalFormatting xmlns:xm="http://schemas.microsoft.com/office/excel/2006/main">
          <x14:cfRule type="expression" priority="274" stopIfTrue="1" id="{F8D64270-495D-45AC-A64A-54D5FD3741E9}">
            <xm:f>Report_Est_PL!$B$3="M USD"</xm:f>
            <x14:dxf>
              <numFmt numFmtId="183" formatCode="#,##0,,_);\(#,##0,,\);&quot; - &quot;;@_)"/>
            </x14:dxf>
          </x14:cfRule>
          <xm:sqref>O96</xm:sqref>
        </x14:conditionalFormatting>
        <x14:conditionalFormatting xmlns:xm="http://schemas.microsoft.com/office/excel/2006/main">
          <x14:cfRule type="expression" priority="273" stopIfTrue="1" id="{6FB94651-9E7F-4237-9BEB-0ACFC063680A}">
            <xm:f>Report_Est_PL!$B$3="M USD"</xm:f>
            <x14:dxf>
              <numFmt numFmtId="183" formatCode="#,##0,,_);\(#,##0,,\);&quot; - &quot;;@_)"/>
            </x14:dxf>
          </x14:cfRule>
          <xm:sqref>F97</xm:sqref>
        </x14:conditionalFormatting>
        <x14:conditionalFormatting xmlns:xm="http://schemas.microsoft.com/office/excel/2006/main">
          <x14:cfRule type="expression" priority="272" stopIfTrue="1" id="{DB57A07B-912E-4391-A809-6CA37C3787A5}">
            <xm:f>Report_Est_PL!$B$3="M USD"</xm:f>
            <x14:dxf>
              <numFmt numFmtId="183" formatCode="#,##0,,_);\(#,##0,,\);&quot; - &quot;;@_)"/>
            </x14:dxf>
          </x14:cfRule>
          <xm:sqref>G97</xm:sqref>
        </x14:conditionalFormatting>
        <x14:conditionalFormatting xmlns:xm="http://schemas.microsoft.com/office/excel/2006/main">
          <x14:cfRule type="expression" priority="271" stopIfTrue="1" id="{A90B14B4-C19E-4047-8AA9-6974D9941265}">
            <xm:f>Report_Est_PL!$B$3="M USD"</xm:f>
            <x14:dxf>
              <numFmt numFmtId="183" formatCode="#,##0,,_);\(#,##0,,\);&quot; - &quot;;@_)"/>
            </x14:dxf>
          </x14:cfRule>
          <xm:sqref>H97</xm:sqref>
        </x14:conditionalFormatting>
        <x14:conditionalFormatting xmlns:xm="http://schemas.microsoft.com/office/excel/2006/main">
          <x14:cfRule type="expression" priority="270" stopIfTrue="1" id="{AC4828EE-A59C-4094-A534-6D091DC52A04}">
            <xm:f>Report_Est_PL!$B$3="M USD"</xm:f>
            <x14:dxf>
              <numFmt numFmtId="183" formatCode="#,##0,,_);\(#,##0,,\);&quot; - &quot;;@_)"/>
            </x14:dxf>
          </x14:cfRule>
          <xm:sqref>I97</xm:sqref>
        </x14:conditionalFormatting>
        <x14:conditionalFormatting xmlns:xm="http://schemas.microsoft.com/office/excel/2006/main">
          <x14:cfRule type="expression" priority="269" stopIfTrue="1" id="{38007E04-D49D-4849-9D4B-4F0E61F22FE3}">
            <xm:f>Report_Est_PL!$B$3="M USD"</xm:f>
            <x14:dxf>
              <numFmt numFmtId="183" formatCode="#,##0,,_);\(#,##0,,\);&quot; - &quot;;@_)"/>
            </x14:dxf>
          </x14:cfRule>
          <xm:sqref>J97</xm:sqref>
        </x14:conditionalFormatting>
        <x14:conditionalFormatting xmlns:xm="http://schemas.microsoft.com/office/excel/2006/main">
          <x14:cfRule type="expression" priority="268" stopIfTrue="1" id="{2DE3E4E7-4818-47D8-8378-BDC513464BD3}">
            <xm:f>Report_Est_PL!$B$3="M USD"</xm:f>
            <x14:dxf>
              <numFmt numFmtId="183" formatCode="#,##0,,_);\(#,##0,,\);&quot; - &quot;;@_)"/>
            </x14:dxf>
          </x14:cfRule>
          <xm:sqref>K97</xm:sqref>
        </x14:conditionalFormatting>
        <x14:conditionalFormatting xmlns:xm="http://schemas.microsoft.com/office/excel/2006/main">
          <x14:cfRule type="expression" priority="267" stopIfTrue="1" id="{D4D6DAD0-AB34-4FED-BFB6-19C5B444BF27}">
            <xm:f>Report_Est_PL!$B$3="M USD"</xm:f>
            <x14:dxf>
              <numFmt numFmtId="183" formatCode="#,##0,,_);\(#,##0,,\);&quot; - &quot;;@_)"/>
            </x14:dxf>
          </x14:cfRule>
          <xm:sqref>L97</xm:sqref>
        </x14:conditionalFormatting>
        <x14:conditionalFormatting xmlns:xm="http://schemas.microsoft.com/office/excel/2006/main">
          <x14:cfRule type="expression" priority="266" stopIfTrue="1" id="{B90EE2AB-87D4-4EF1-B460-DC96DB5059E7}">
            <xm:f>Report_Est_PL!$B$3="M USD"</xm:f>
            <x14:dxf>
              <numFmt numFmtId="183" formatCode="#,##0,,_);\(#,##0,,\);&quot; - &quot;;@_)"/>
            </x14:dxf>
          </x14:cfRule>
          <xm:sqref>M97</xm:sqref>
        </x14:conditionalFormatting>
        <x14:conditionalFormatting xmlns:xm="http://schemas.microsoft.com/office/excel/2006/main">
          <x14:cfRule type="expression" priority="265" stopIfTrue="1" id="{B0B73260-349A-4A1D-9B5F-F065B09E0158}">
            <xm:f>Report_Est_PL!$B$3="M USD"</xm:f>
            <x14:dxf>
              <numFmt numFmtId="183" formatCode="#,##0,,_);\(#,##0,,\);&quot; - &quot;;@_)"/>
            </x14:dxf>
          </x14:cfRule>
          <xm:sqref>N97</xm:sqref>
        </x14:conditionalFormatting>
        <x14:conditionalFormatting xmlns:xm="http://schemas.microsoft.com/office/excel/2006/main">
          <x14:cfRule type="expression" priority="264" stopIfTrue="1" id="{352D51FC-CA5F-4745-B4FF-FAF1CEB45FE6}">
            <xm:f>Report_Est_PL!$B$3="M USD"</xm:f>
            <x14:dxf>
              <numFmt numFmtId="183" formatCode="#,##0,,_);\(#,##0,,\);&quot; - &quot;;@_)"/>
            </x14:dxf>
          </x14:cfRule>
          <xm:sqref>O97</xm:sqref>
        </x14:conditionalFormatting>
        <x14:conditionalFormatting xmlns:xm="http://schemas.microsoft.com/office/excel/2006/main">
          <x14:cfRule type="expression" priority="263" stopIfTrue="1" id="{112C6000-13C4-494C-AA43-A9606432BF25}">
            <xm:f>Report_Est_PL!$B$3="M USD"</xm:f>
            <x14:dxf>
              <numFmt numFmtId="183" formatCode="#,##0,,_);\(#,##0,,\);&quot; - &quot;;@_)"/>
            </x14:dxf>
          </x14:cfRule>
          <xm:sqref>F98</xm:sqref>
        </x14:conditionalFormatting>
        <x14:conditionalFormatting xmlns:xm="http://schemas.microsoft.com/office/excel/2006/main">
          <x14:cfRule type="expression" priority="262" stopIfTrue="1" id="{E6BBBCB8-F432-408D-A061-FEA31CC98261}">
            <xm:f>Report_Est_PL!$B$3="M USD"</xm:f>
            <x14:dxf>
              <numFmt numFmtId="183" formatCode="#,##0,,_);\(#,##0,,\);&quot; - &quot;;@_)"/>
            </x14:dxf>
          </x14:cfRule>
          <xm:sqref>G98</xm:sqref>
        </x14:conditionalFormatting>
        <x14:conditionalFormatting xmlns:xm="http://schemas.microsoft.com/office/excel/2006/main">
          <x14:cfRule type="expression" priority="261" stopIfTrue="1" id="{B2D7A2DD-3A45-4996-8990-B8014A623EF5}">
            <xm:f>Report_Est_PL!$B$3="M USD"</xm:f>
            <x14:dxf>
              <numFmt numFmtId="183" formatCode="#,##0,,_);\(#,##0,,\);&quot; - &quot;;@_)"/>
            </x14:dxf>
          </x14:cfRule>
          <xm:sqref>H98</xm:sqref>
        </x14:conditionalFormatting>
        <x14:conditionalFormatting xmlns:xm="http://schemas.microsoft.com/office/excel/2006/main">
          <x14:cfRule type="expression" priority="260" stopIfTrue="1" id="{A2AA346D-8DD3-46E5-BAE0-F3CE9903B47B}">
            <xm:f>Report_Est_PL!$B$3="M USD"</xm:f>
            <x14:dxf>
              <numFmt numFmtId="183" formatCode="#,##0,,_);\(#,##0,,\);&quot; - &quot;;@_)"/>
            </x14:dxf>
          </x14:cfRule>
          <xm:sqref>I98</xm:sqref>
        </x14:conditionalFormatting>
        <x14:conditionalFormatting xmlns:xm="http://schemas.microsoft.com/office/excel/2006/main">
          <x14:cfRule type="expression" priority="259" stopIfTrue="1" id="{DC102705-F45E-4BA7-9886-B4B351A8573E}">
            <xm:f>Report_Est_PL!$B$3="M USD"</xm:f>
            <x14:dxf>
              <numFmt numFmtId="183" formatCode="#,##0,,_);\(#,##0,,\);&quot; - &quot;;@_)"/>
            </x14:dxf>
          </x14:cfRule>
          <xm:sqref>J98</xm:sqref>
        </x14:conditionalFormatting>
        <x14:conditionalFormatting xmlns:xm="http://schemas.microsoft.com/office/excel/2006/main">
          <x14:cfRule type="expression" priority="258" stopIfTrue="1" id="{6827E2E2-8110-4ABD-AD9E-308BC5934D27}">
            <xm:f>Report_Est_PL!$B$3="M USD"</xm:f>
            <x14:dxf>
              <numFmt numFmtId="183" formatCode="#,##0,,_);\(#,##0,,\);&quot; - &quot;;@_)"/>
            </x14:dxf>
          </x14:cfRule>
          <xm:sqref>K98</xm:sqref>
        </x14:conditionalFormatting>
        <x14:conditionalFormatting xmlns:xm="http://schemas.microsoft.com/office/excel/2006/main">
          <x14:cfRule type="expression" priority="257" stopIfTrue="1" id="{5F8B79E8-2389-474D-82BB-E2C9F872DD5A}">
            <xm:f>Report_Est_PL!$B$3="M USD"</xm:f>
            <x14:dxf>
              <numFmt numFmtId="183" formatCode="#,##0,,_);\(#,##0,,\);&quot; - &quot;;@_)"/>
            </x14:dxf>
          </x14:cfRule>
          <xm:sqref>L98</xm:sqref>
        </x14:conditionalFormatting>
        <x14:conditionalFormatting xmlns:xm="http://schemas.microsoft.com/office/excel/2006/main">
          <x14:cfRule type="expression" priority="256" stopIfTrue="1" id="{D4A276E6-19EC-4E61-BEB9-5986433228CA}">
            <xm:f>Report_Est_PL!$B$3="M USD"</xm:f>
            <x14:dxf>
              <numFmt numFmtId="183" formatCode="#,##0,,_);\(#,##0,,\);&quot; - &quot;;@_)"/>
            </x14:dxf>
          </x14:cfRule>
          <xm:sqref>M98</xm:sqref>
        </x14:conditionalFormatting>
        <x14:conditionalFormatting xmlns:xm="http://schemas.microsoft.com/office/excel/2006/main">
          <x14:cfRule type="expression" priority="255" stopIfTrue="1" id="{DBCC2F13-41CC-47E8-B452-9A93A429FFF6}">
            <xm:f>Report_Est_PL!$B$3="M USD"</xm:f>
            <x14:dxf>
              <numFmt numFmtId="183" formatCode="#,##0,,_);\(#,##0,,\);&quot; - &quot;;@_)"/>
            </x14:dxf>
          </x14:cfRule>
          <xm:sqref>N98</xm:sqref>
        </x14:conditionalFormatting>
        <x14:conditionalFormatting xmlns:xm="http://schemas.microsoft.com/office/excel/2006/main">
          <x14:cfRule type="expression" priority="254" stopIfTrue="1" id="{E530BDAB-7EBC-4DC4-9636-299A31524771}">
            <xm:f>Report_Est_PL!$B$3="M USD"</xm:f>
            <x14:dxf>
              <numFmt numFmtId="183" formatCode="#,##0,,_);\(#,##0,,\);&quot; - &quot;;@_)"/>
            </x14:dxf>
          </x14:cfRule>
          <xm:sqref>O98</xm:sqref>
        </x14:conditionalFormatting>
        <x14:conditionalFormatting xmlns:xm="http://schemas.microsoft.com/office/excel/2006/main">
          <x14:cfRule type="expression" priority="253" stopIfTrue="1" id="{74E732BB-2CE0-4D48-8338-2FE641BBFE67}">
            <xm:f>Report_Est_PL!$B$3="M USD"</xm:f>
            <x14:dxf>
              <numFmt numFmtId="183" formatCode="#,##0,,_);\(#,##0,,\);&quot; - &quot;;@_)"/>
            </x14:dxf>
          </x14:cfRule>
          <xm:sqref>F99</xm:sqref>
        </x14:conditionalFormatting>
        <x14:conditionalFormatting xmlns:xm="http://schemas.microsoft.com/office/excel/2006/main">
          <x14:cfRule type="expression" priority="252" stopIfTrue="1" id="{2673EEEC-477A-4338-B66B-D19C436E426A}">
            <xm:f>Report_Est_PL!$B$3="M USD"</xm:f>
            <x14:dxf>
              <numFmt numFmtId="183" formatCode="#,##0,,_);\(#,##0,,\);&quot; - &quot;;@_)"/>
            </x14:dxf>
          </x14:cfRule>
          <xm:sqref>G99</xm:sqref>
        </x14:conditionalFormatting>
        <x14:conditionalFormatting xmlns:xm="http://schemas.microsoft.com/office/excel/2006/main">
          <x14:cfRule type="expression" priority="251" stopIfTrue="1" id="{56D38EB6-1C86-4690-8A3D-9649F3875229}">
            <xm:f>Report_Est_PL!$B$3="M USD"</xm:f>
            <x14:dxf>
              <numFmt numFmtId="183" formatCode="#,##0,,_);\(#,##0,,\);&quot; - &quot;;@_)"/>
            </x14:dxf>
          </x14:cfRule>
          <xm:sqref>H99</xm:sqref>
        </x14:conditionalFormatting>
        <x14:conditionalFormatting xmlns:xm="http://schemas.microsoft.com/office/excel/2006/main">
          <x14:cfRule type="expression" priority="250" stopIfTrue="1" id="{434672BB-825A-4FB2-9145-F041F1B1A6F1}">
            <xm:f>Report_Est_PL!$B$3="M USD"</xm:f>
            <x14:dxf>
              <numFmt numFmtId="183" formatCode="#,##0,,_);\(#,##0,,\);&quot; - &quot;;@_)"/>
            </x14:dxf>
          </x14:cfRule>
          <xm:sqref>I99</xm:sqref>
        </x14:conditionalFormatting>
        <x14:conditionalFormatting xmlns:xm="http://schemas.microsoft.com/office/excel/2006/main">
          <x14:cfRule type="expression" priority="249" stopIfTrue="1" id="{B67F1973-BB83-4872-8AE3-607F72FBBEAA}">
            <xm:f>Report_Est_PL!$B$3="M USD"</xm:f>
            <x14:dxf>
              <numFmt numFmtId="183" formatCode="#,##0,,_);\(#,##0,,\);&quot; - &quot;;@_)"/>
            </x14:dxf>
          </x14:cfRule>
          <xm:sqref>J99</xm:sqref>
        </x14:conditionalFormatting>
        <x14:conditionalFormatting xmlns:xm="http://schemas.microsoft.com/office/excel/2006/main">
          <x14:cfRule type="expression" priority="248" stopIfTrue="1" id="{9899B3FB-B2C8-43EB-9F95-48B5C93E6290}">
            <xm:f>Report_Est_PL!$B$3="M USD"</xm:f>
            <x14:dxf>
              <numFmt numFmtId="183" formatCode="#,##0,,_);\(#,##0,,\);&quot; - &quot;;@_)"/>
            </x14:dxf>
          </x14:cfRule>
          <xm:sqref>K99</xm:sqref>
        </x14:conditionalFormatting>
        <x14:conditionalFormatting xmlns:xm="http://schemas.microsoft.com/office/excel/2006/main">
          <x14:cfRule type="expression" priority="247" stopIfTrue="1" id="{9EF37D8E-BD46-4D78-9974-1E20EB51A920}">
            <xm:f>Report_Est_PL!$B$3="M USD"</xm:f>
            <x14:dxf>
              <numFmt numFmtId="183" formatCode="#,##0,,_);\(#,##0,,\);&quot; - &quot;;@_)"/>
            </x14:dxf>
          </x14:cfRule>
          <xm:sqref>L99</xm:sqref>
        </x14:conditionalFormatting>
        <x14:conditionalFormatting xmlns:xm="http://schemas.microsoft.com/office/excel/2006/main">
          <x14:cfRule type="expression" priority="246" stopIfTrue="1" id="{795779C0-CE59-4B85-8680-78A03F35657A}">
            <xm:f>Report_Est_PL!$B$3="M USD"</xm:f>
            <x14:dxf>
              <numFmt numFmtId="183" formatCode="#,##0,,_);\(#,##0,,\);&quot; - &quot;;@_)"/>
            </x14:dxf>
          </x14:cfRule>
          <xm:sqref>M99</xm:sqref>
        </x14:conditionalFormatting>
        <x14:conditionalFormatting xmlns:xm="http://schemas.microsoft.com/office/excel/2006/main">
          <x14:cfRule type="expression" priority="245" stopIfTrue="1" id="{AC8A7013-99FC-48D2-94BB-6D139206A1ED}">
            <xm:f>Report_Est_PL!$B$3="M USD"</xm:f>
            <x14:dxf>
              <numFmt numFmtId="183" formatCode="#,##0,,_);\(#,##0,,\);&quot; - &quot;;@_)"/>
            </x14:dxf>
          </x14:cfRule>
          <xm:sqref>N99</xm:sqref>
        </x14:conditionalFormatting>
        <x14:conditionalFormatting xmlns:xm="http://schemas.microsoft.com/office/excel/2006/main">
          <x14:cfRule type="expression" priority="244" stopIfTrue="1" id="{AFE581D3-45AC-484D-B920-98DF4F35B438}">
            <xm:f>Report_Est_PL!$B$3="M USD"</xm:f>
            <x14:dxf>
              <numFmt numFmtId="183" formatCode="#,##0,,_);\(#,##0,,\);&quot; - &quot;;@_)"/>
            </x14:dxf>
          </x14:cfRule>
          <xm:sqref>O99</xm:sqref>
        </x14:conditionalFormatting>
        <x14:conditionalFormatting xmlns:xm="http://schemas.microsoft.com/office/excel/2006/main">
          <x14:cfRule type="expression" priority="243" stopIfTrue="1" id="{EDF82D34-3380-45F4-BE42-515015E80B21}">
            <xm:f>Report_Est_PL!$B$3="M USD"</xm:f>
            <x14:dxf>
              <numFmt numFmtId="183" formatCode="#,##0,,_);\(#,##0,,\);&quot; - &quot;;@_)"/>
            </x14:dxf>
          </x14:cfRule>
          <xm:sqref>F100</xm:sqref>
        </x14:conditionalFormatting>
        <x14:conditionalFormatting xmlns:xm="http://schemas.microsoft.com/office/excel/2006/main">
          <x14:cfRule type="expression" priority="242" stopIfTrue="1" id="{D87D8125-815D-483F-AA3F-AE2C81FC7CAE}">
            <xm:f>Report_Est_PL!$B$3="M USD"</xm:f>
            <x14:dxf>
              <numFmt numFmtId="183" formatCode="#,##0,,_);\(#,##0,,\);&quot; - &quot;;@_)"/>
            </x14:dxf>
          </x14:cfRule>
          <xm:sqref>G100</xm:sqref>
        </x14:conditionalFormatting>
        <x14:conditionalFormatting xmlns:xm="http://schemas.microsoft.com/office/excel/2006/main">
          <x14:cfRule type="expression" priority="241" stopIfTrue="1" id="{9B37A322-916B-4B5B-BDFE-9F2BA1FEC13E}">
            <xm:f>Report_Est_PL!$B$3="M USD"</xm:f>
            <x14:dxf>
              <numFmt numFmtId="183" formatCode="#,##0,,_);\(#,##0,,\);&quot; - &quot;;@_)"/>
            </x14:dxf>
          </x14:cfRule>
          <xm:sqref>H100</xm:sqref>
        </x14:conditionalFormatting>
        <x14:conditionalFormatting xmlns:xm="http://schemas.microsoft.com/office/excel/2006/main">
          <x14:cfRule type="expression" priority="240" stopIfTrue="1" id="{B2BE1257-AF12-44F3-82F7-F01555910859}">
            <xm:f>Report_Est_PL!$B$3="M USD"</xm:f>
            <x14:dxf>
              <numFmt numFmtId="183" formatCode="#,##0,,_);\(#,##0,,\);&quot; - &quot;;@_)"/>
            </x14:dxf>
          </x14:cfRule>
          <xm:sqref>I100</xm:sqref>
        </x14:conditionalFormatting>
        <x14:conditionalFormatting xmlns:xm="http://schemas.microsoft.com/office/excel/2006/main">
          <x14:cfRule type="expression" priority="239" stopIfTrue="1" id="{1518AA62-1455-4984-A2D7-2841B592B081}">
            <xm:f>Report_Est_PL!$B$3="M USD"</xm:f>
            <x14:dxf>
              <numFmt numFmtId="183" formatCode="#,##0,,_);\(#,##0,,\);&quot; - &quot;;@_)"/>
            </x14:dxf>
          </x14:cfRule>
          <xm:sqref>J100</xm:sqref>
        </x14:conditionalFormatting>
        <x14:conditionalFormatting xmlns:xm="http://schemas.microsoft.com/office/excel/2006/main">
          <x14:cfRule type="expression" priority="238" stopIfTrue="1" id="{041397E8-97FA-4473-8A34-8BCDBC1D144C}">
            <xm:f>Report_Est_PL!$B$3="M USD"</xm:f>
            <x14:dxf>
              <numFmt numFmtId="183" formatCode="#,##0,,_);\(#,##0,,\);&quot; - &quot;;@_)"/>
            </x14:dxf>
          </x14:cfRule>
          <xm:sqref>K100</xm:sqref>
        </x14:conditionalFormatting>
        <x14:conditionalFormatting xmlns:xm="http://schemas.microsoft.com/office/excel/2006/main">
          <x14:cfRule type="expression" priority="237" stopIfTrue="1" id="{BD00027C-B859-402F-B16C-FED776DF6A0B}">
            <xm:f>Report_Est_PL!$B$3="M USD"</xm:f>
            <x14:dxf>
              <numFmt numFmtId="183" formatCode="#,##0,,_);\(#,##0,,\);&quot; - &quot;;@_)"/>
            </x14:dxf>
          </x14:cfRule>
          <xm:sqref>L100</xm:sqref>
        </x14:conditionalFormatting>
        <x14:conditionalFormatting xmlns:xm="http://schemas.microsoft.com/office/excel/2006/main">
          <x14:cfRule type="expression" priority="236" stopIfTrue="1" id="{C31FB757-67DC-4DF0-A602-BC4810950D19}">
            <xm:f>Report_Est_PL!$B$3="M USD"</xm:f>
            <x14:dxf>
              <numFmt numFmtId="183" formatCode="#,##0,,_);\(#,##0,,\);&quot; - &quot;;@_)"/>
            </x14:dxf>
          </x14:cfRule>
          <xm:sqref>M100</xm:sqref>
        </x14:conditionalFormatting>
        <x14:conditionalFormatting xmlns:xm="http://schemas.microsoft.com/office/excel/2006/main">
          <x14:cfRule type="expression" priority="235" stopIfTrue="1" id="{F21604ED-95B5-4E79-9787-D6D3B05B80BE}">
            <xm:f>Report_Est_PL!$B$3="M USD"</xm:f>
            <x14:dxf>
              <numFmt numFmtId="183" formatCode="#,##0,,_);\(#,##0,,\);&quot; - &quot;;@_)"/>
            </x14:dxf>
          </x14:cfRule>
          <xm:sqref>N100</xm:sqref>
        </x14:conditionalFormatting>
        <x14:conditionalFormatting xmlns:xm="http://schemas.microsoft.com/office/excel/2006/main">
          <x14:cfRule type="expression" priority="234" stopIfTrue="1" id="{AFCDCB50-F571-4063-BAB7-6B0754063C44}">
            <xm:f>Report_Est_PL!$B$3="M USD"</xm:f>
            <x14:dxf>
              <numFmt numFmtId="183" formatCode="#,##0,,_);\(#,##0,,\);&quot; - &quot;;@_)"/>
            </x14:dxf>
          </x14:cfRule>
          <xm:sqref>O100</xm:sqref>
        </x14:conditionalFormatting>
        <x14:conditionalFormatting xmlns:xm="http://schemas.microsoft.com/office/excel/2006/main">
          <x14:cfRule type="expression" priority="233" stopIfTrue="1" id="{B492FE7C-C5E6-4A67-80C1-2CCB238F7E37}">
            <xm:f>Report_Est_PL!$B$3="M USD"</xm:f>
            <x14:dxf>
              <numFmt numFmtId="183" formatCode="#,##0,,_);\(#,##0,,\);&quot; - &quot;;@_)"/>
            </x14:dxf>
          </x14:cfRule>
          <xm:sqref>A101</xm:sqref>
        </x14:conditionalFormatting>
        <x14:conditionalFormatting xmlns:xm="http://schemas.microsoft.com/office/excel/2006/main">
          <x14:cfRule type="expression" priority="232" stopIfTrue="1" id="{A0961920-5FC0-4647-9214-324A7BD26F7C}">
            <xm:f>Report_Est_PL!$B$3="M USD"</xm:f>
            <x14:dxf>
              <numFmt numFmtId="183" formatCode="#,##0,,_);\(#,##0,,\);&quot; - &quot;;@_)"/>
            </x14:dxf>
          </x14:cfRule>
          <xm:sqref>B101</xm:sqref>
        </x14:conditionalFormatting>
        <x14:conditionalFormatting xmlns:xm="http://schemas.microsoft.com/office/excel/2006/main">
          <x14:cfRule type="expression" priority="231" stopIfTrue="1" id="{C2B6E8A8-C708-458E-A489-04F97084A820}">
            <xm:f>Report_Est_PL!$B$3="M USD"</xm:f>
            <x14:dxf>
              <numFmt numFmtId="183" formatCode="#,##0,,_);\(#,##0,,\);&quot; - &quot;;@_)"/>
            </x14:dxf>
          </x14:cfRule>
          <xm:sqref>C101</xm:sqref>
        </x14:conditionalFormatting>
        <x14:conditionalFormatting xmlns:xm="http://schemas.microsoft.com/office/excel/2006/main">
          <x14:cfRule type="expression" priority="230" stopIfTrue="1" id="{75A371AF-1147-44EF-8312-B44B9DBC06E6}">
            <xm:f>Report_Est_PL!$B$3="M USD"</xm:f>
            <x14:dxf>
              <numFmt numFmtId="183" formatCode="#,##0,,_);\(#,##0,,\);&quot; - &quot;;@_)"/>
            </x14:dxf>
          </x14:cfRule>
          <xm:sqref>D101</xm:sqref>
        </x14:conditionalFormatting>
        <x14:conditionalFormatting xmlns:xm="http://schemas.microsoft.com/office/excel/2006/main">
          <x14:cfRule type="expression" priority="229" stopIfTrue="1" id="{647F4113-0B8F-4535-AF80-E9DD73F27541}">
            <xm:f>Report_Est_PL!$B$3="M USD"</xm:f>
            <x14:dxf>
              <numFmt numFmtId="183" formatCode="#,##0,,_);\(#,##0,,\);&quot; - &quot;;@_)"/>
            </x14:dxf>
          </x14:cfRule>
          <xm:sqref>E101</xm:sqref>
        </x14:conditionalFormatting>
        <x14:conditionalFormatting xmlns:xm="http://schemas.microsoft.com/office/excel/2006/main">
          <x14:cfRule type="expression" priority="228" stopIfTrue="1" id="{C7597290-CD94-40D7-B26E-237AE5C47103}">
            <xm:f>Report_Est_PL!$B$3="M USD"</xm:f>
            <x14:dxf>
              <numFmt numFmtId="183" formatCode="#,##0,,_);\(#,##0,,\);&quot; - &quot;;@_)"/>
            </x14:dxf>
          </x14:cfRule>
          <xm:sqref>F101</xm:sqref>
        </x14:conditionalFormatting>
        <x14:conditionalFormatting xmlns:xm="http://schemas.microsoft.com/office/excel/2006/main">
          <x14:cfRule type="expression" priority="227" stopIfTrue="1" id="{27C0C43E-0420-48FA-B1E5-68F2EFBCA21C}">
            <xm:f>Report_Est_PL!$B$3="M USD"</xm:f>
            <x14:dxf>
              <numFmt numFmtId="183" formatCode="#,##0,,_);\(#,##0,,\);&quot; - &quot;;@_)"/>
            </x14:dxf>
          </x14:cfRule>
          <xm:sqref>G101</xm:sqref>
        </x14:conditionalFormatting>
        <x14:conditionalFormatting xmlns:xm="http://schemas.microsoft.com/office/excel/2006/main">
          <x14:cfRule type="expression" priority="226" stopIfTrue="1" id="{12F24709-7AC7-48D4-B0E0-919AF8AB1615}">
            <xm:f>Report_Est_PL!$B$3="M USD"</xm:f>
            <x14:dxf>
              <numFmt numFmtId="183" formatCode="#,##0,,_);\(#,##0,,\);&quot; - &quot;;@_)"/>
            </x14:dxf>
          </x14:cfRule>
          <xm:sqref>H101</xm:sqref>
        </x14:conditionalFormatting>
        <x14:conditionalFormatting xmlns:xm="http://schemas.microsoft.com/office/excel/2006/main">
          <x14:cfRule type="expression" priority="225" stopIfTrue="1" id="{B689439B-13C8-47C8-A54E-3E9C59240ACE}">
            <xm:f>Report_Est_PL!$B$3="M USD"</xm:f>
            <x14:dxf>
              <numFmt numFmtId="183" formatCode="#,##0,,_);\(#,##0,,\);&quot; - &quot;;@_)"/>
            </x14:dxf>
          </x14:cfRule>
          <xm:sqref>I101</xm:sqref>
        </x14:conditionalFormatting>
        <x14:conditionalFormatting xmlns:xm="http://schemas.microsoft.com/office/excel/2006/main">
          <x14:cfRule type="expression" priority="224" stopIfTrue="1" id="{CE419F79-E196-475A-B335-D659417C1AE2}">
            <xm:f>Report_Est_PL!$B$3="M USD"</xm:f>
            <x14:dxf>
              <numFmt numFmtId="183" formatCode="#,##0,,_);\(#,##0,,\);&quot; - &quot;;@_)"/>
            </x14:dxf>
          </x14:cfRule>
          <xm:sqref>J101</xm:sqref>
        </x14:conditionalFormatting>
        <x14:conditionalFormatting xmlns:xm="http://schemas.microsoft.com/office/excel/2006/main">
          <x14:cfRule type="expression" priority="223" stopIfTrue="1" id="{F5103028-A9EC-4701-864C-8E75C1791633}">
            <xm:f>Report_Est_PL!$B$3="M USD"</xm:f>
            <x14:dxf>
              <numFmt numFmtId="183" formatCode="#,##0,,_);\(#,##0,,\);&quot; - &quot;;@_)"/>
            </x14:dxf>
          </x14:cfRule>
          <xm:sqref>K101</xm:sqref>
        </x14:conditionalFormatting>
        <x14:conditionalFormatting xmlns:xm="http://schemas.microsoft.com/office/excel/2006/main">
          <x14:cfRule type="expression" priority="222" stopIfTrue="1" id="{A077152B-495C-4BDB-86AC-7E86793AC37A}">
            <xm:f>Report_Est_PL!$B$3="M USD"</xm:f>
            <x14:dxf>
              <numFmt numFmtId="183" formatCode="#,##0,,_);\(#,##0,,\);&quot; - &quot;;@_)"/>
            </x14:dxf>
          </x14:cfRule>
          <xm:sqref>L101</xm:sqref>
        </x14:conditionalFormatting>
        <x14:conditionalFormatting xmlns:xm="http://schemas.microsoft.com/office/excel/2006/main">
          <x14:cfRule type="expression" priority="221" stopIfTrue="1" id="{3A0B202D-5CA8-4688-A301-23ECFBC97765}">
            <xm:f>Report_Est_PL!$B$3="M USD"</xm:f>
            <x14:dxf>
              <numFmt numFmtId="183" formatCode="#,##0,,_);\(#,##0,,\);&quot; - &quot;;@_)"/>
            </x14:dxf>
          </x14:cfRule>
          <xm:sqref>M101</xm:sqref>
        </x14:conditionalFormatting>
        <x14:conditionalFormatting xmlns:xm="http://schemas.microsoft.com/office/excel/2006/main">
          <x14:cfRule type="expression" priority="220" stopIfTrue="1" id="{00EE7BAE-31BA-481C-AD7A-3968B6E51BE4}">
            <xm:f>Report_Est_PL!$B$3="M USD"</xm:f>
            <x14:dxf>
              <numFmt numFmtId="183" formatCode="#,##0,,_);\(#,##0,,\);&quot; - &quot;;@_)"/>
            </x14:dxf>
          </x14:cfRule>
          <xm:sqref>A104</xm:sqref>
        </x14:conditionalFormatting>
        <x14:conditionalFormatting xmlns:xm="http://schemas.microsoft.com/office/excel/2006/main">
          <x14:cfRule type="expression" priority="219" stopIfTrue="1" id="{961A1958-928E-4927-BBF9-A9ABDC951CBB}">
            <xm:f>Report_Est_PL!$B$3="M USD"</xm:f>
            <x14:dxf>
              <numFmt numFmtId="183" formatCode="#,##0,,_);\(#,##0,,\);&quot; - &quot;;@_)"/>
            </x14:dxf>
          </x14:cfRule>
          <xm:sqref>B104</xm:sqref>
        </x14:conditionalFormatting>
        <x14:conditionalFormatting xmlns:xm="http://schemas.microsoft.com/office/excel/2006/main">
          <x14:cfRule type="expression" priority="218" stopIfTrue="1" id="{45AEBD27-7F85-4302-BFC6-1AA864021076}">
            <xm:f>Report_Est_PL!$B$3="M USD"</xm:f>
            <x14:dxf>
              <numFmt numFmtId="183" formatCode="#,##0,,_);\(#,##0,,\);&quot; - &quot;;@_)"/>
            </x14:dxf>
          </x14:cfRule>
          <xm:sqref>C104</xm:sqref>
        </x14:conditionalFormatting>
        <x14:conditionalFormatting xmlns:xm="http://schemas.microsoft.com/office/excel/2006/main">
          <x14:cfRule type="expression" priority="217" stopIfTrue="1" id="{4EA45F9D-238A-4BE2-A4A2-97135D644979}">
            <xm:f>Report_Est_PL!$B$3="M USD"</xm:f>
            <x14:dxf>
              <numFmt numFmtId="183" formatCode="#,##0,,_);\(#,##0,,\);&quot; - &quot;;@_)"/>
            </x14:dxf>
          </x14:cfRule>
          <xm:sqref>D104</xm:sqref>
        </x14:conditionalFormatting>
        <x14:conditionalFormatting xmlns:xm="http://schemas.microsoft.com/office/excel/2006/main">
          <x14:cfRule type="expression" priority="216" stopIfTrue="1" id="{AD53A7E8-8AB4-404E-86A6-6894078A3D11}">
            <xm:f>Report_Est_PL!$B$3="M USD"</xm:f>
            <x14:dxf>
              <numFmt numFmtId="183" formatCode="#,##0,,_);\(#,##0,,\);&quot; - &quot;;@_)"/>
            </x14:dxf>
          </x14:cfRule>
          <xm:sqref>E104</xm:sqref>
        </x14:conditionalFormatting>
        <x14:conditionalFormatting xmlns:xm="http://schemas.microsoft.com/office/excel/2006/main">
          <x14:cfRule type="expression" priority="215" stopIfTrue="1" id="{D9416732-0C9B-4937-8FA7-095CB673C1EC}">
            <xm:f>Report_Est_PL!$B$3="M USD"</xm:f>
            <x14:dxf>
              <numFmt numFmtId="183" formatCode="#,##0,,_);\(#,##0,,\);&quot; - &quot;;@_)"/>
            </x14:dxf>
          </x14:cfRule>
          <xm:sqref>F104</xm:sqref>
        </x14:conditionalFormatting>
        <x14:conditionalFormatting xmlns:xm="http://schemas.microsoft.com/office/excel/2006/main">
          <x14:cfRule type="expression" priority="214" stopIfTrue="1" id="{990F6C5C-24A0-40E7-A4CB-DB40031A26A4}">
            <xm:f>Report_Est_PL!$B$3="M USD"</xm:f>
            <x14:dxf>
              <numFmt numFmtId="183" formatCode="#,##0,,_);\(#,##0,,\);&quot; - &quot;;@_)"/>
            </x14:dxf>
          </x14:cfRule>
          <xm:sqref>G104</xm:sqref>
        </x14:conditionalFormatting>
        <x14:conditionalFormatting xmlns:xm="http://schemas.microsoft.com/office/excel/2006/main">
          <x14:cfRule type="expression" priority="213" stopIfTrue="1" id="{D031E86B-DE91-4FC6-9A4B-916AAA3F36A5}">
            <xm:f>Report_Est_PL!$B$3="M USD"</xm:f>
            <x14:dxf>
              <numFmt numFmtId="183" formatCode="#,##0,,_);\(#,##0,,\);&quot; - &quot;;@_)"/>
            </x14:dxf>
          </x14:cfRule>
          <xm:sqref>H104</xm:sqref>
        </x14:conditionalFormatting>
        <x14:conditionalFormatting xmlns:xm="http://schemas.microsoft.com/office/excel/2006/main">
          <x14:cfRule type="expression" priority="212" stopIfTrue="1" id="{BD5FF574-26D8-4AF8-B3C7-857681DB9F3D}">
            <xm:f>Report_Est_PL!$B$3="M USD"</xm:f>
            <x14:dxf>
              <numFmt numFmtId="183" formatCode="#,##0,,_);\(#,##0,,\);&quot; - &quot;;@_)"/>
            </x14:dxf>
          </x14:cfRule>
          <xm:sqref>I104</xm:sqref>
        </x14:conditionalFormatting>
        <x14:conditionalFormatting xmlns:xm="http://schemas.microsoft.com/office/excel/2006/main">
          <x14:cfRule type="expression" priority="211" stopIfTrue="1" id="{ECF4B197-F763-47AE-ADF0-47902C0ECDBF}">
            <xm:f>Report_Est_PL!$B$3="M USD"</xm:f>
            <x14:dxf>
              <numFmt numFmtId="183" formatCode="#,##0,,_);\(#,##0,,\);&quot; - &quot;;@_)"/>
            </x14:dxf>
          </x14:cfRule>
          <xm:sqref>J104</xm:sqref>
        </x14:conditionalFormatting>
        <x14:conditionalFormatting xmlns:xm="http://schemas.microsoft.com/office/excel/2006/main">
          <x14:cfRule type="expression" priority="210" stopIfTrue="1" id="{5C9434AA-2F60-424B-97B9-ACC4F2A51D7B}">
            <xm:f>Report_Est_PL!$B$3="M USD"</xm:f>
            <x14:dxf>
              <numFmt numFmtId="183" formatCode="#,##0,,_);\(#,##0,,\);&quot; - &quot;;@_)"/>
            </x14:dxf>
          </x14:cfRule>
          <xm:sqref>K104</xm:sqref>
        </x14:conditionalFormatting>
        <x14:conditionalFormatting xmlns:xm="http://schemas.microsoft.com/office/excel/2006/main">
          <x14:cfRule type="expression" priority="209" stopIfTrue="1" id="{1CBCB3AA-9838-4B0E-929D-8DD5398EFCDD}">
            <xm:f>Report_Est_PL!$B$3="M USD"</xm:f>
            <x14:dxf>
              <numFmt numFmtId="183" formatCode="#,##0,,_);\(#,##0,,\);&quot; - &quot;;@_)"/>
            </x14:dxf>
          </x14:cfRule>
          <xm:sqref>L104</xm:sqref>
        </x14:conditionalFormatting>
        <x14:conditionalFormatting xmlns:xm="http://schemas.microsoft.com/office/excel/2006/main">
          <x14:cfRule type="expression" priority="208" stopIfTrue="1" id="{0097FE92-F196-4CCD-86CD-39AEC2B30EA8}">
            <xm:f>Report_Est_PL!$B$3="M USD"</xm:f>
            <x14:dxf>
              <numFmt numFmtId="183" formatCode="#,##0,,_);\(#,##0,,\);&quot; - &quot;;@_)"/>
            </x14:dxf>
          </x14:cfRule>
          <xm:sqref>M104</xm:sqref>
        </x14:conditionalFormatting>
        <x14:conditionalFormatting xmlns:xm="http://schemas.microsoft.com/office/excel/2006/main">
          <x14:cfRule type="expression" priority="207" stopIfTrue="1" id="{B783456F-5D7D-4269-BAF5-892A9A48C7C1}">
            <xm:f>Report_Est_PL!$B$3="M USD"</xm:f>
            <x14:dxf>
              <numFmt numFmtId="183" formatCode="#,##0,,_);\(#,##0,,\);&quot; - &quot;;@_)"/>
            </x14:dxf>
          </x14:cfRule>
          <xm:sqref>F108</xm:sqref>
        </x14:conditionalFormatting>
        <x14:conditionalFormatting xmlns:xm="http://schemas.microsoft.com/office/excel/2006/main">
          <x14:cfRule type="expression" priority="206" stopIfTrue="1" id="{E113452A-21F1-4D33-965C-55F40ECF373B}">
            <xm:f>Report_Est_PL!$B$3="M USD"</xm:f>
            <x14:dxf>
              <numFmt numFmtId="183" formatCode="#,##0,,_);\(#,##0,,\);&quot; - &quot;;@_)"/>
            </x14:dxf>
          </x14:cfRule>
          <xm:sqref>G108</xm:sqref>
        </x14:conditionalFormatting>
        <x14:conditionalFormatting xmlns:xm="http://schemas.microsoft.com/office/excel/2006/main">
          <x14:cfRule type="expression" priority="205" stopIfTrue="1" id="{2D21A3B0-B864-4D2E-AA3F-A3C57AC0F96A}">
            <xm:f>Report_Est_PL!$B$3="M USD"</xm:f>
            <x14:dxf>
              <numFmt numFmtId="183" formatCode="#,##0,,_);\(#,##0,,\);&quot; - &quot;;@_)"/>
            </x14:dxf>
          </x14:cfRule>
          <xm:sqref>H108</xm:sqref>
        </x14:conditionalFormatting>
        <x14:conditionalFormatting xmlns:xm="http://schemas.microsoft.com/office/excel/2006/main">
          <x14:cfRule type="expression" priority="204" stopIfTrue="1" id="{5B659F5F-FE22-4449-8395-25429B2E5278}">
            <xm:f>Report_Est_PL!$B$3="M USD"</xm:f>
            <x14:dxf>
              <numFmt numFmtId="183" formatCode="#,##0,,_);\(#,##0,,\);&quot; - &quot;;@_)"/>
            </x14:dxf>
          </x14:cfRule>
          <xm:sqref>I108</xm:sqref>
        </x14:conditionalFormatting>
        <x14:conditionalFormatting xmlns:xm="http://schemas.microsoft.com/office/excel/2006/main">
          <x14:cfRule type="expression" priority="203" stopIfTrue="1" id="{350A3D85-D3F0-41E7-8A4A-0B3C9EDDED6F}">
            <xm:f>Report_Est_PL!$B$3="M USD"</xm:f>
            <x14:dxf>
              <numFmt numFmtId="183" formatCode="#,##0,,_);\(#,##0,,\);&quot; - &quot;;@_)"/>
            </x14:dxf>
          </x14:cfRule>
          <xm:sqref>J108</xm:sqref>
        </x14:conditionalFormatting>
        <x14:conditionalFormatting xmlns:xm="http://schemas.microsoft.com/office/excel/2006/main">
          <x14:cfRule type="expression" priority="202" stopIfTrue="1" id="{06892F25-4CAE-455C-8F2C-C3919F3890E1}">
            <xm:f>Report_Est_PL!$B$3="M USD"</xm:f>
            <x14:dxf>
              <numFmt numFmtId="183" formatCode="#,##0,,_);\(#,##0,,\);&quot; - &quot;;@_)"/>
            </x14:dxf>
          </x14:cfRule>
          <xm:sqref>K108</xm:sqref>
        </x14:conditionalFormatting>
        <x14:conditionalFormatting xmlns:xm="http://schemas.microsoft.com/office/excel/2006/main">
          <x14:cfRule type="expression" priority="201" stopIfTrue="1" id="{FDB685E0-1EC7-41B6-B781-343C2E228619}">
            <xm:f>Report_Est_PL!$B$3="M USD"</xm:f>
            <x14:dxf>
              <numFmt numFmtId="183" formatCode="#,##0,,_);\(#,##0,,\);&quot; - &quot;;@_)"/>
            </x14:dxf>
          </x14:cfRule>
          <xm:sqref>L108</xm:sqref>
        </x14:conditionalFormatting>
        <x14:conditionalFormatting xmlns:xm="http://schemas.microsoft.com/office/excel/2006/main">
          <x14:cfRule type="expression" priority="200" stopIfTrue="1" id="{67935FCA-2FA4-4FD3-A45B-2C069B28F43C}">
            <xm:f>Report_Est_PL!$B$3="M USD"</xm:f>
            <x14:dxf>
              <numFmt numFmtId="183" formatCode="#,##0,,_);\(#,##0,,\);&quot; - &quot;;@_)"/>
            </x14:dxf>
          </x14:cfRule>
          <xm:sqref>M108</xm:sqref>
        </x14:conditionalFormatting>
        <x14:conditionalFormatting xmlns:xm="http://schemas.microsoft.com/office/excel/2006/main">
          <x14:cfRule type="expression" priority="199" stopIfTrue="1" id="{3FDA69AE-5003-4E5F-AE8A-FA3334010357}">
            <xm:f>Report_Est_PL!$B$3="M USD"</xm:f>
            <x14:dxf>
              <numFmt numFmtId="183" formatCode="#,##0,,_);\(#,##0,,\);&quot; - &quot;;@_)"/>
            </x14:dxf>
          </x14:cfRule>
          <xm:sqref>N108</xm:sqref>
        </x14:conditionalFormatting>
        <x14:conditionalFormatting xmlns:xm="http://schemas.microsoft.com/office/excel/2006/main">
          <x14:cfRule type="expression" priority="198" stopIfTrue="1" id="{CF8AD413-D334-40C3-B075-A7903F389826}">
            <xm:f>Report_Est_PL!$B$3="M USD"</xm:f>
            <x14:dxf>
              <numFmt numFmtId="183" formatCode="#,##0,,_);\(#,##0,,\);&quot; - &quot;;@_)"/>
            </x14:dxf>
          </x14:cfRule>
          <xm:sqref>O108</xm:sqref>
        </x14:conditionalFormatting>
        <x14:conditionalFormatting xmlns:xm="http://schemas.microsoft.com/office/excel/2006/main">
          <x14:cfRule type="expression" priority="197" stopIfTrue="1" id="{955F3391-88C9-442B-96CF-9677FB81FF4B}">
            <xm:f>Report_Est_PL!$B$3="M USD"</xm:f>
            <x14:dxf>
              <numFmt numFmtId="183" formatCode="#,##0,,_);\(#,##0,,\);&quot; - &quot;;@_)"/>
            </x14:dxf>
          </x14:cfRule>
          <xm:sqref>A109</xm:sqref>
        </x14:conditionalFormatting>
        <x14:conditionalFormatting xmlns:xm="http://schemas.microsoft.com/office/excel/2006/main">
          <x14:cfRule type="expression" priority="196" stopIfTrue="1" id="{260DFAA4-043A-4000-917A-EC867FFDF37C}">
            <xm:f>Report_Est_PL!$B$3="M USD"</xm:f>
            <x14:dxf>
              <numFmt numFmtId="183" formatCode="#,##0,,_);\(#,##0,,\);&quot; - &quot;;@_)"/>
            </x14:dxf>
          </x14:cfRule>
          <xm:sqref>B109</xm:sqref>
        </x14:conditionalFormatting>
        <x14:conditionalFormatting xmlns:xm="http://schemas.microsoft.com/office/excel/2006/main">
          <x14:cfRule type="expression" priority="195" stopIfTrue="1" id="{67D731F2-D667-40C0-AA5E-DFEB14365023}">
            <xm:f>Report_Est_PL!$B$3="M USD"</xm:f>
            <x14:dxf>
              <numFmt numFmtId="183" formatCode="#,##0,,_);\(#,##0,,\);&quot; - &quot;;@_)"/>
            </x14:dxf>
          </x14:cfRule>
          <xm:sqref>C109</xm:sqref>
        </x14:conditionalFormatting>
        <x14:conditionalFormatting xmlns:xm="http://schemas.microsoft.com/office/excel/2006/main">
          <x14:cfRule type="expression" priority="194" stopIfTrue="1" id="{BCD28C67-99DB-47CE-B466-5B4E519702F3}">
            <xm:f>Report_Est_PL!$B$3="M USD"</xm:f>
            <x14:dxf>
              <numFmt numFmtId="183" formatCode="#,##0,,_);\(#,##0,,\);&quot; - &quot;;@_)"/>
            </x14:dxf>
          </x14:cfRule>
          <xm:sqref>D109</xm:sqref>
        </x14:conditionalFormatting>
        <x14:conditionalFormatting xmlns:xm="http://schemas.microsoft.com/office/excel/2006/main">
          <x14:cfRule type="expression" priority="193" stopIfTrue="1" id="{BD15113D-CD41-4F58-9505-5BCC1692828C}">
            <xm:f>Report_Est_PL!$B$3="M USD"</xm:f>
            <x14:dxf>
              <numFmt numFmtId="183" formatCode="#,##0,,_);\(#,##0,,\);&quot; - &quot;;@_)"/>
            </x14:dxf>
          </x14:cfRule>
          <xm:sqref>E109</xm:sqref>
        </x14:conditionalFormatting>
        <x14:conditionalFormatting xmlns:xm="http://schemas.microsoft.com/office/excel/2006/main">
          <x14:cfRule type="expression" priority="192" stopIfTrue="1" id="{B5C2DD40-2339-4C8B-A9A9-4C049FD01414}">
            <xm:f>Report_Est_PL!$B$3="M USD"</xm:f>
            <x14:dxf>
              <numFmt numFmtId="183" formatCode="#,##0,,_);\(#,##0,,\);&quot; - &quot;;@_)"/>
            </x14:dxf>
          </x14:cfRule>
          <xm:sqref>F109</xm:sqref>
        </x14:conditionalFormatting>
        <x14:conditionalFormatting xmlns:xm="http://schemas.microsoft.com/office/excel/2006/main">
          <x14:cfRule type="expression" priority="191" stopIfTrue="1" id="{3AFB6E76-9004-4241-8E90-70451B0353C9}">
            <xm:f>Report_Est_PL!$B$3="M USD"</xm:f>
            <x14:dxf>
              <numFmt numFmtId="183" formatCode="#,##0,,_);\(#,##0,,\);&quot; - &quot;;@_)"/>
            </x14:dxf>
          </x14:cfRule>
          <xm:sqref>G109</xm:sqref>
        </x14:conditionalFormatting>
        <x14:conditionalFormatting xmlns:xm="http://schemas.microsoft.com/office/excel/2006/main">
          <x14:cfRule type="expression" priority="190" stopIfTrue="1" id="{9413CF3D-FAB8-4D6F-BB13-830DC30BACB1}">
            <xm:f>Report_Est_PL!$B$3="M USD"</xm:f>
            <x14:dxf>
              <numFmt numFmtId="183" formatCode="#,##0,,_);\(#,##0,,\);&quot; - &quot;;@_)"/>
            </x14:dxf>
          </x14:cfRule>
          <xm:sqref>H109</xm:sqref>
        </x14:conditionalFormatting>
        <x14:conditionalFormatting xmlns:xm="http://schemas.microsoft.com/office/excel/2006/main">
          <x14:cfRule type="expression" priority="189" stopIfTrue="1" id="{DFFA690B-27A6-4ECA-BD54-02B05CF98D32}">
            <xm:f>Report_Est_PL!$B$3="M USD"</xm:f>
            <x14:dxf>
              <numFmt numFmtId="183" formatCode="#,##0,,_);\(#,##0,,\);&quot; - &quot;;@_)"/>
            </x14:dxf>
          </x14:cfRule>
          <xm:sqref>I109</xm:sqref>
        </x14:conditionalFormatting>
        <x14:conditionalFormatting xmlns:xm="http://schemas.microsoft.com/office/excel/2006/main">
          <x14:cfRule type="expression" priority="188" stopIfTrue="1" id="{7669D8CD-36BC-4115-8E39-159CA1E52F8D}">
            <xm:f>Report_Est_PL!$B$3="M USD"</xm:f>
            <x14:dxf>
              <numFmt numFmtId="183" formatCode="#,##0,,_);\(#,##0,,\);&quot; - &quot;;@_)"/>
            </x14:dxf>
          </x14:cfRule>
          <xm:sqref>J109</xm:sqref>
        </x14:conditionalFormatting>
        <x14:conditionalFormatting xmlns:xm="http://schemas.microsoft.com/office/excel/2006/main">
          <x14:cfRule type="expression" priority="187" stopIfTrue="1" id="{F6B6A4E1-6266-4235-97DA-257DFC862B66}">
            <xm:f>Report_Est_PL!$B$3="M USD"</xm:f>
            <x14:dxf>
              <numFmt numFmtId="183" formatCode="#,##0,,_);\(#,##0,,\);&quot; - &quot;;@_)"/>
            </x14:dxf>
          </x14:cfRule>
          <xm:sqref>K109</xm:sqref>
        </x14:conditionalFormatting>
        <x14:conditionalFormatting xmlns:xm="http://schemas.microsoft.com/office/excel/2006/main">
          <x14:cfRule type="expression" priority="186" stopIfTrue="1" id="{88F21BA9-BFFB-4B9C-B5A2-6CC0BE61D715}">
            <xm:f>Report_Est_PL!$B$3="M USD"</xm:f>
            <x14:dxf>
              <numFmt numFmtId="183" formatCode="#,##0,,_);\(#,##0,,\);&quot; - &quot;;@_)"/>
            </x14:dxf>
          </x14:cfRule>
          <xm:sqref>L109</xm:sqref>
        </x14:conditionalFormatting>
        <x14:conditionalFormatting xmlns:xm="http://schemas.microsoft.com/office/excel/2006/main">
          <x14:cfRule type="expression" priority="185" stopIfTrue="1" id="{EB953BF0-6EEB-4E55-AC41-64AC7AA3DC64}">
            <xm:f>Report_Est_PL!$B$3="M USD"</xm:f>
            <x14:dxf>
              <numFmt numFmtId="183" formatCode="#,##0,,_);\(#,##0,,\);&quot; - &quot;;@_)"/>
            </x14:dxf>
          </x14:cfRule>
          <xm:sqref>M109</xm:sqref>
        </x14:conditionalFormatting>
        <x14:conditionalFormatting xmlns:xm="http://schemas.microsoft.com/office/excel/2006/main">
          <x14:cfRule type="expression" priority="184" stopIfTrue="1" id="{37D9FA45-27D5-4448-BDC2-320D6272CEE6}">
            <xm:f>Report_Est_PL!$B$3="M USD"</xm:f>
            <x14:dxf>
              <numFmt numFmtId="183" formatCode="#,##0,,_);\(#,##0,,\);&quot; - &quot;;@_)"/>
            </x14:dxf>
          </x14:cfRule>
          <xm:sqref>A111</xm:sqref>
        </x14:conditionalFormatting>
        <x14:conditionalFormatting xmlns:xm="http://schemas.microsoft.com/office/excel/2006/main">
          <x14:cfRule type="expression" priority="183" stopIfTrue="1" id="{372A5165-1AC6-496A-92B8-A1D874B1AA57}">
            <xm:f>Report_Est_PL!$B$3="M USD"</xm:f>
            <x14:dxf>
              <numFmt numFmtId="183" formatCode="#,##0,,_);\(#,##0,,\);&quot; - &quot;;@_)"/>
            </x14:dxf>
          </x14:cfRule>
          <xm:sqref>B111</xm:sqref>
        </x14:conditionalFormatting>
        <x14:conditionalFormatting xmlns:xm="http://schemas.microsoft.com/office/excel/2006/main">
          <x14:cfRule type="expression" priority="182" stopIfTrue="1" id="{EBB5B298-6F00-43F9-8DC0-F191D8064DDB}">
            <xm:f>Report_Est_PL!$B$3="M USD"</xm:f>
            <x14:dxf>
              <numFmt numFmtId="183" formatCode="#,##0,,_);\(#,##0,,\);&quot; - &quot;;@_)"/>
            </x14:dxf>
          </x14:cfRule>
          <xm:sqref>C111</xm:sqref>
        </x14:conditionalFormatting>
        <x14:conditionalFormatting xmlns:xm="http://schemas.microsoft.com/office/excel/2006/main">
          <x14:cfRule type="expression" priority="181" stopIfTrue="1" id="{06F04EEF-EC51-4D11-9C36-FB85240BB2ED}">
            <xm:f>Report_Est_PL!$B$3="M USD"</xm:f>
            <x14:dxf>
              <numFmt numFmtId="183" formatCode="#,##0,,_);\(#,##0,,\);&quot; - &quot;;@_)"/>
            </x14:dxf>
          </x14:cfRule>
          <xm:sqref>D111</xm:sqref>
        </x14:conditionalFormatting>
        <x14:conditionalFormatting xmlns:xm="http://schemas.microsoft.com/office/excel/2006/main">
          <x14:cfRule type="expression" priority="180" stopIfTrue="1" id="{8D4CCD6D-4C8F-46B6-A71D-C36A5B98702F}">
            <xm:f>Report_Est_PL!$B$3="M USD"</xm:f>
            <x14:dxf>
              <numFmt numFmtId="183" formatCode="#,##0,,_);\(#,##0,,\);&quot; - &quot;;@_)"/>
            </x14:dxf>
          </x14:cfRule>
          <xm:sqref>E111</xm:sqref>
        </x14:conditionalFormatting>
        <x14:conditionalFormatting xmlns:xm="http://schemas.microsoft.com/office/excel/2006/main">
          <x14:cfRule type="expression" priority="179" stopIfTrue="1" id="{128D0EFF-8D37-44E7-B460-D63D6FCBCADB}">
            <xm:f>Report_Est_PL!$B$3="M USD"</xm:f>
            <x14:dxf>
              <numFmt numFmtId="183" formatCode="#,##0,,_);\(#,##0,,\);&quot; - &quot;;@_)"/>
            </x14:dxf>
          </x14:cfRule>
          <xm:sqref>F111</xm:sqref>
        </x14:conditionalFormatting>
        <x14:conditionalFormatting xmlns:xm="http://schemas.microsoft.com/office/excel/2006/main">
          <x14:cfRule type="expression" priority="178" stopIfTrue="1" id="{AFE17D9A-B21E-46CE-B240-0A92854C1415}">
            <xm:f>Report_Est_PL!$B$3="M USD"</xm:f>
            <x14:dxf>
              <numFmt numFmtId="183" formatCode="#,##0,,_);\(#,##0,,\);&quot; - &quot;;@_)"/>
            </x14:dxf>
          </x14:cfRule>
          <xm:sqref>G111</xm:sqref>
        </x14:conditionalFormatting>
        <x14:conditionalFormatting xmlns:xm="http://schemas.microsoft.com/office/excel/2006/main">
          <x14:cfRule type="expression" priority="177" stopIfTrue="1" id="{02C63FAA-B5A6-4188-B706-F2A59BDF627D}">
            <xm:f>Report_Est_PL!$B$3="M USD"</xm:f>
            <x14:dxf>
              <numFmt numFmtId="183" formatCode="#,##0,,_);\(#,##0,,\);&quot; - &quot;;@_)"/>
            </x14:dxf>
          </x14:cfRule>
          <xm:sqref>H111</xm:sqref>
        </x14:conditionalFormatting>
        <x14:conditionalFormatting xmlns:xm="http://schemas.microsoft.com/office/excel/2006/main">
          <x14:cfRule type="expression" priority="176" stopIfTrue="1" id="{9DF5B751-4A5D-44F8-94D1-C06681D55F2C}">
            <xm:f>Report_Est_PL!$B$3="M USD"</xm:f>
            <x14:dxf>
              <numFmt numFmtId="183" formatCode="#,##0,,_);\(#,##0,,\);&quot; - &quot;;@_)"/>
            </x14:dxf>
          </x14:cfRule>
          <xm:sqref>I111</xm:sqref>
        </x14:conditionalFormatting>
        <x14:conditionalFormatting xmlns:xm="http://schemas.microsoft.com/office/excel/2006/main">
          <x14:cfRule type="expression" priority="175" stopIfTrue="1" id="{DCBE1A4D-8ABE-4F1B-B48E-8109A536FFCE}">
            <xm:f>Report_Est_PL!$B$3="M USD"</xm:f>
            <x14:dxf>
              <numFmt numFmtId="183" formatCode="#,##0,,_);\(#,##0,,\);&quot; - &quot;;@_)"/>
            </x14:dxf>
          </x14:cfRule>
          <xm:sqref>J111</xm:sqref>
        </x14:conditionalFormatting>
        <x14:conditionalFormatting xmlns:xm="http://schemas.microsoft.com/office/excel/2006/main">
          <x14:cfRule type="expression" priority="174" stopIfTrue="1" id="{97C600E3-2611-4EA7-9B1A-1D7B929FF6D9}">
            <xm:f>Report_Est_PL!$B$3="M USD"</xm:f>
            <x14:dxf>
              <numFmt numFmtId="183" formatCode="#,##0,,_);\(#,##0,,\);&quot; - &quot;;@_)"/>
            </x14:dxf>
          </x14:cfRule>
          <xm:sqref>K111</xm:sqref>
        </x14:conditionalFormatting>
        <x14:conditionalFormatting xmlns:xm="http://schemas.microsoft.com/office/excel/2006/main">
          <x14:cfRule type="expression" priority="173" stopIfTrue="1" id="{E0C84D5C-D147-45D6-B40B-A76A1DD64C4F}">
            <xm:f>Report_Est_PL!$B$3="M USD"</xm:f>
            <x14:dxf>
              <numFmt numFmtId="183" formatCode="#,##0,,_);\(#,##0,,\);&quot; - &quot;;@_)"/>
            </x14:dxf>
          </x14:cfRule>
          <xm:sqref>L111</xm:sqref>
        </x14:conditionalFormatting>
        <x14:conditionalFormatting xmlns:xm="http://schemas.microsoft.com/office/excel/2006/main">
          <x14:cfRule type="expression" priority="172" stopIfTrue="1" id="{E6C056E0-EE96-4692-8C58-D8B8113E434F}">
            <xm:f>Report_Est_PL!$B$3="M USD"</xm:f>
            <x14:dxf>
              <numFmt numFmtId="183" formatCode="#,##0,,_);\(#,##0,,\);&quot; - &quot;;@_)"/>
            </x14:dxf>
          </x14:cfRule>
          <xm:sqref>M111</xm:sqref>
        </x14:conditionalFormatting>
        <x14:conditionalFormatting xmlns:xm="http://schemas.microsoft.com/office/excel/2006/main">
          <x14:cfRule type="expression" priority="171" stopIfTrue="1" id="{4BC5E8FF-816B-431F-96A4-C1B2B75CFCD6}">
            <xm:f>Report_Est_PL!$B$3="M USD"</xm:f>
            <x14:dxf>
              <numFmt numFmtId="183" formatCode="#,##0,,_);\(#,##0,,\);&quot; - &quot;;@_)"/>
            </x14:dxf>
          </x14:cfRule>
          <xm:sqref>A117</xm:sqref>
        </x14:conditionalFormatting>
        <x14:conditionalFormatting xmlns:xm="http://schemas.microsoft.com/office/excel/2006/main">
          <x14:cfRule type="expression" priority="170" stopIfTrue="1" id="{F445B75A-71E5-4FD0-B37B-ADCDCEBD0B48}">
            <xm:f>Report_Est_PL!$B$3="M USD"</xm:f>
            <x14:dxf>
              <numFmt numFmtId="183" formatCode="#,##0,,_);\(#,##0,,\);&quot; - &quot;;@_)"/>
            </x14:dxf>
          </x14:cfRule>
          <xm:sqref>B117</xm:sqref>
        </x14:conditionalFormatting>
        <x14:conditionalFormatting xmlns:xm="http://schemas.microsoft.com/office/excel/2006/main">
          <x14:cfRule type="expression" priority="169" stopIfTrue="1" id="{738C2CD5-0701-4219-8E10-56EEE43CEF6C}">
            <xm:f>Report_Est_PL!$B$3="M USD"</xm:f>
            <x14:dxf>
              <numFmt numFmtId="183" formatCode="#,##0,,_);\(#,##0,,\);&quot; - &quot;;@_)"/>
            </x14:dxf>
          </x14:cfRule>
          <xm:sqref>C117</xm:sqref>
        </x14:conditionalFormatting>
        <x14:conditionalFormatting xmlns:xm="http://schemas.microsoft.com/office/excel/2006/main">
          <x14:cfRule type="expression" priority="168" stopIfTrue="1" id="{7EA23ED7-1613-4448-9663-0B20C4CB506B}">
            <xm:f>Report_Est_PL!$B$3="M USD"</xm:f>
            <x14:dxf>
              <numFmt numFmtId="183" formatCode="#,##0,,_);\(#,##0,,\);&quot; - &quot;;@_)"/>
            </x14:dxf>
          </x14:cfRule>
          <xm:sqref>D117</xm:sqref>
        </x14:conditionalFormatting>
        <x14:conditionalFormatting xmlns:xm="http://schemas.microsoft.com/office/excel/2006/main">
          <x14:cfRule type="expression" priority="167" stopIfTrue="1" id="{79CFCF7F-0888-4A00-8DE4-ADC8B41E80E4}">
            <xm:f>Report_Est_PL!$B$3="M USD"</xm:f>
            <x14:dxf>
              <numFmt numFmtId="183" formatCode="#,##0,,_);\(#,##0,,\);&quot; - &quot;;@_)"/>
            </x14:dxf>
          </x14:cfRule>
          <xm:sqref>E117</xm:sqref>
        </x14:conditionalFormatting>
        <x14:conditionalFormatting xmlns:xm="http://schemas.microsoft.com/office/excel/2006/main">
          <x14:cfRule type="expression" priority="166" stopIfTrue="1" id="{8976E536-7B32-4E05-BD6F-477B10317176}">
            <xm:f>Report_Est_PL!$B$3="M USD"</xm:f>
            <x14:dxf>
              <numFmt numFmtId="183" formatCode="#,##0,,_);\(#,##0,,\);&quot; - &quot;;@_)"/>
            </x14:dxf>
          </x14:cfRule>
          <xm:sqref>F117</xm:sqref>
        </x14:conditionalFormatting>
        <x14:conditionalFormatting xmlns:xm="http://schemas.microsoft.com/office/excel/2006/main">
          <x14:cfRule type="expression" priority="165" stopIfTrue="1" id="{E648F145-FC1A-4A7D-9CE9-A7F2D6E598F4}">
            <xm:f>Report_Est_PL!$B$3="M USD"</xm:f>
            <x14:dxf>
              <numFmt numFmtId="183" formatCode="#,##0,,_);\(#,##0,,\);&quot; - &quot;;@_)"/>
            </x14:dxf>
          </x14:cfRule>
          <xm:sqref>G117</xm:sqref>
        </x14:conditionalFormatting>
        <x14:conditionalFormatting xmlns:xm="http://schemas.microsoft.com/office/excel/2006/main">
          <x14:cfRule type="expression" priority="164" stopIfTrue="1" id="{C060747D-7395-4193-B468-04A66E566890}">
            <xm:f>Report_Est_PL!$B$3="M USD"</xm:f>
            <x14:dxf>
              <numFmt numFmtId="183" formatCode="#,##0,,_);\(#,##0,,\);&quot; - &quot;;@_)"/>
            </x14:dxf>
          </x14:cfRule>
          <xm:sqref>H117</xm:sqref>
        </x14:conditionalFormatting>
        <x14:conditionalFormatting xmlns:xm="http://schemas.microsoft.com/office/excel/2006/main">
          <x14:cfRule type="expression" priority="163" stopIfTrue="1" id="{6C7D559D-EE1B-449E-A722-B63CE02EC320}">
            <xm:f>Report_Est_PL!$B$3="M USD"</xm:f>
            <x14:dxf>
              <numFmt numFmtId="183" formatCode="#,##0,,_);\(#,##0,,\);&quot; - &quot;;@_)"/>
            </x14:dxf>
          </x14:cfRule>
          <xm:sqref>I117</xm:sqref>
        </x14:conditionalFormatting>
        <x14:conditionalFormatting xmlns:xm="http://schemas.microsoft.com/office/excel/2006/main">
          <x14:cfRule type="expression" priority="162" stopIfTrue="1" id="{8EC5B764-E70B-4AB3-A1A3-0223BB568892}">
            <xm:f>Report_Est_PL!$B$3="M USD"</xm:f>
            <x14:dxf>
              <numFmt numFmtId="183" formatCode="#,##0,,_);\(#,##0,,\);&quot; - &quot;;@_)"/>
            </x14:dxf>
          </x14:cfRule>
          <xm:sqref>J117</xm:sqref>
        </x14:conditionalFormatting>
        <x14:conditionalFormatting xmlns:xm="http://schemas.microsoft.com/office/excel/2006/main">
          <x14:cfRule type="expression" priority="161" stopIfTrue="1" id="{F21BAF91-7237-43C5-A251-32ABE52D6259}">
            <xm:f>Report_Est_PL!$B$3="M USD"</xm:f>
            <x14:dxf>
              <numFmt numFmtId="183" formatCode="#,##0,,_);\(#,##0,,\);&quot; - &quot;;@_)"/>
            </x14:dxf>
          </x14:cfRule>
          <xm:sqref>K117</xm:sqref>
        </x14:conditionalFormatting>
        <x14:conditionalFormatting xmlns:xm="http://schemas.microsoft.com/office/excel/2006/main">
          <x14:cfRule type="expression" priority="160" stopIfTrue="1" id="{107F2EF2-1CC9-4F44-9DA6-A6EEA0EACBA7}">
            <xm:f>Report_Est_PL!$B$3="M USD"</xm:f>
            <x14:dxf>
              <numFmt numFmtId="183" formatCode="#,##0,,_);\(#,##0,,\);&quot; - &quot;;@_)"/>
            </x14:dxf>
          </x14:cfRule>
          <xm:sqref>L117</xm:sqref>
        </x14:conditionalFormatting>
        <x14:conditionalFormatting xmlns:xm="http://schemas.microsoft.com/office/excel/2006/main">
          <x14:cfRule type="expression" priority="159" stopIfTrue="1" id="{ED3CF045-1250-43DA-A600-6672AFA5DBDD}">
            <xm:f>Report_Est_PL!$B$3="M USD"</xm:f>
            <x14:dxf>
              <numFmt numFmtId="183" formatCode="#,##0,,_);\(#,##0,,\);&quot; - &quot;;@_)"/>
            </x14:dxf>
          </x14:cfRule>
          <xm:sqref>M117</xm:sqref>
        </x14:conditionalFormatting>
        <x14:conditionalFormatting xmlns:xm="http://schemas.microsoft.com/office/excel/2006/main">
          <x14:cfRule type="expression" priority="158" stopIfTrue="1" id="{5DBAA555-1087-42C7-9DD0-D3E5E7D5A3AF}">
            <xm:f>Report_Est_PL!$B$3="M USD"</xm:f>
            <x14:dxf>
              <numFmt numFmtId="183" formatCode="#,##0,,_);\(#,##0,,\);&quot; - &quot;;@_)"/>
            </x14:dxf>
          </x14:cfRule>
          <xm:sqref>N117</xm:sqref>
        </x14:conditionalFormatting>
        <x14:conditionalFormatting xmlns:xm="http://schemas.microsoft.com/office/excel/2006/main">
          <x14:cfRule type="expression" priority="157" stopIfTrue="1" id="{71C87233-3E56-40FA-B698-6F1E75666010}">
            <xm:f>Report_Est_PL!$B$3="M USD"</xm:f>
            <x14:dxf>
              <numFmt numFmtId="183" formatCode="#,##0,,_);\(#,##0,,\);&quot; - &quot;;@_)"/>
            </x14:dxf>
          </x14:cfRule>
          <xm:sqref>O117</xm:sqref>
        </x14:conditionalFormatting>
        <x14:conditionalFormatting xmlns:xm="http://schemas.microsoft.com/office/excel/2006/main">
          <x14:cfRule type="expression" priority="156" stopIfTrue="1" id="{9CE8FE40-68AD-4313-9CB1-DDF4FAB6C914}">
            <xm:f>Report_Est_PL!$B$3="M USD"</xm:f>
            <x14:dxf>
              <numFmt numFmtId="183" formatCode="#,##0,,_);\(#,##0,,\);&quot; - &quot;;@_)"/>
            </x14:dxf>
          </x14:cfRule>
          <xm:sqref>A118</xm:sqref>
        </x14:conditionalFormatting>
        <x14:conditionalFormatting xmlns:xm="http://schemas.microsoft.com/office/excel/2006/main">
          <x14:cfRule type="expression" priority="155" stopIfTrue="1" id="{5318FFC7-E893-4C1E-AECB-4AF9817C4C87}">
            <xm:f>Report_Est_PL!$B$3="M USD"</xm:f>
            <x14:dxf>
              <numFmt numFmtId="183" formatCode="#,##0,,_);\(#,##0,,\);&quot; - &quot;;@_)"/>
            </x14:dxf>
          </x14:cfRule>
          <xm:sqref>B118</xm:sqref>
        </x14:conditionalFormatting>
        <x14:conditionalFormatting xmlns:xm="http://schemas.microsoft.com/office/excel/2006/main">
          <x14:cfRule type="expression" priority="154" stopIfTrue="1" id="{5415CE96-A826-447B-8274-3DEF2E8D6697}">
            <xm:f>Report_Est_PL!$B$3="M USD"</xm:f>
            <x14:dxf>
              <numFmt numFmtId="183" formatCode="#,##0,,_);\(#,##0,,\);&quot; - &quot;;@_)"/>
            </x14:dxf>
          </x14:cfRule>
          <xm:sqref>C118</xm:sqref>
        </x14:conditionalFormatting>
        <x14:conditionalFormatting xmlns:xm="http://schemas.microsoft.com/office/excel/2006/main">
          <x14:cfRule type="expression" priority="153" stopIfTrue="1" id="{3858658F-298E-489D-9262-CBB71FF2FE9D}">
            <xm:f>Report_Est_PL!$B$3="M USD"</xm:f>
            <x14:dxf>
              <numFmt numFmtId="183" formatCode="#,##0,,_);\(#,##0,,\);&quot; - &quot;;@_)"/>
            </x14:dxf>
          </x14:cfRule>
          <xm:sqref>D118</xm:sqref>
        </x14:conditionalFormatting>
        <x14:conditionalFormatting xmlns:xm="http://schemas.microsoft.com/office/excel/2006/main">
          <x14:cfRule type="expression" priority="152" stopIfTrue="1" id="{E1C974F8-638E-4925-9C1F-EE6DCB078B6F}">
            <xm:f>Report_Est_PL!$B$3="M USD"</xm:f>
            <x14:dxf>
              <numFmt numFmtId="183" formatCode="#,##0,,_);\(#,##0,,\);&quot; - &quot;;@_)"/>
            </x14:dxf>
          </x14:cfRule>
          <xm:sqref>E118</xm:sqref>
        </x14:conditionalFormatting>
        <x14:conditionalFormatting xmlns:xm="http://schemas.microsoft.com/office/excel/2006/main">
          <x14:cfRule type="expression" priority="151" stopIfTrue="1" id="{1DB561C1-8F6B-4411-AC34-CD86BA6661AC}">
            <xm:f>Report_Est_PL!$B$3="M USD"</xm:f>
            <x14:dxf>
              <numFmt numFmtId="183" formatCode="#,##0,,_);\(#,##0,,\);&quot; - &quot;;@_)"/>
            </x14:dxf>
          </x14:cfRule>
          <xm:sqref>F118</xm:sqref>
        </x14:conditionalFormatting>
        <x14:conditionalFormatting xmlns:xm="http://schemas.microsoft.com/office/excel/2006/main">
          <x14:cfRule type="expression" priority="150" stopIfTrue="1" id="{3CD2B813-6097-4702-A741-B1E50CF95BCB}">
            <xm:f>Report_Est_PL!$B$3="M USD"</xm:f>
            <x14:dxf>
              <numFmt numFmtId="183" formatCode="#,##0,,_);\(#,##0,,\);&quot; - &quot;;@_)"/>
            </x14:dxf>
          </x14:cfRule>
          <xm:sqref>G118</xm:sqref>
        </x14:conditionalFormatting>
        <x14:conditionalFormatting xmlns:xm="http://schemas.microsoft.com/office/excel/2006/main">
          <x14:cfRule type="expression" priority="149" stopIfTrue="1" id="{EE91712E-35F2-45CD-9D3B-FF9670758964}">
            <xm:f>Report_Est_PL!$B$3="M USD"</xm:f>
            <x14:dxf>
              <numFmt numFmtId="183" formatCode="#,##0,,_);\(#,##0,,\);&quot; - &quot;;@_)"/>
            </x14:dxf>
          </x14:cfRule>
          <xm:sqref>H118</xm:sqref>
        </x14:conditionalFormatting>
        <x14:conditionalFormatting xmlns:xm="http://schemas.microsoft.com/office/excel/2006/main">
          <x14:cfRule type="expression" priority="148" stopIfTrue="1" id="{3EDF5D8A-1A51-4BB5-B23A-3519A71FCEA5}">
            <xm:f>Report_Est_PL!$B$3="M USD"</xm:f>
            <x14:dxf>
              <numFmt numFmtId="183" formatCode="#,##0,,_);\(#,##0,,\);&quot; - &quot;;@_)"/>
            </x14:dxf>
          </x14:cfRule>
          <xm:sqref>I118</xm:sqref>
        </x14:conditionalFormatting>
        <x14:conditionalFormatting xmlns:xm="http://schemas.microsoft.com/office/excel/2006/main">
          <x14:cfRule type="expression" priority="147" stopIfTrue="1" id="{F2A7E91E-E14D-4014-8A26-D68B63DD3A6C}">
            <xm:f>Report_Est_PL!$B$3="M USD"</xm:f>
            <x14:dxf>
              <numFmt numFmtId="183" formatCode="#,##0,,_);\(#,##0,,\);&quot; - &quot;;@_)"/>
            </x14:dxf>
          </x14:cfRule>
          <xm:sqref>J118</xm:sqref>
        </x14:conditionalFormatting>
        <x14:conditionalFormatting xmlns:xm="http://schemas.microsoft.com/office/excel/2006/main">
          <x14:cfRule type="expression" priority="146" stopIfTrue="1" id="{B9D8D414-E548-417E-82F1-33B6C2775CA0}">
            <xm:f>Report_Est_PL!$B$3="M USD"</xm:f>
            <x14:dxf>
              <numFmt numFmtId="183" formatCode="#,##0,,_);\(#,##0,,\);&quot; - &quot;;@_)"/>
            </x14:dxf>
          </x14:cfRule>
          <xm:sqref>K118</xm:sqref>
        </x14:conditionalFormatting>
        <x14:conditionalFormatting xmlns:xm="http://schemas.microsoft.com/office/excel/2006/main">
          <x14:cfRule type="expression" priority="145" stopIfTrue="1" id="{9E9645D7-056E-457F-B284-3A81B6905DB3}">
            <xm:f>Report_Est_PL!$B$3="M USD"</xm:f>
            <x14:dxf>
              <numFmt numFmtId="183" formatCode="#,##0,,_);\(#,##0,,\);&quot; - &quot;;@_)"/>
            </x14:dxf>
          </x14:cfRule>
          <xm:sqref>L118</xm:sqref>
        </x14:conditionalFormatting>
        <x14:conditionalFormatting xmlns:xm="http://schemas.microsoft.com/office/excel/2006/main">
          <x14:cfRule type="expression" priority="144" stopIfTrue="1" id="{E4E65885-1E29-4A15-9C00-90DA164615C5}">
            <xm:f>Report_Est_PL!$B$3="M USD"</xm:f>
            <x14:dxf>
              <numFmt numFmtId="183" formatCode="#,##0,,_);\(#,##0,,\);&quot; - &quot;;@_)"/>
            </x14:dxf>
          </x14:cfRule>
          <xm:sqref>M118</xm:sqref>
        </x14:conditionalFormatting>
        <x14:conditionalFormatting xmlns:xm="http://schemas.microsoft.com/office/excel/2006/main">
          <x14:cfRule type="expression" priority="143" stopIfTrue="1" id="{B14FACDD-B68A-431A-AA75-8EA491FEB4B8}">
            <xm:f>Report_Est_PL!$B$3="M USD"</xm:f>
            <x14:dxf>
              <numFmt numFmtId="183" formatCode="#,##0,,_);\(#,##0,,\);&quot; - &quot;;@_)"/>
            </x14:dxf>
          </x14:cfRule>
          <xm:sqref>A119</xm:sqref>
        </x14:conditionalFormatting>
        <x14:conditionalFormatting xmlns:xm="http://schemas.microsoft.com/office/excel/2006/main">
          <x14:cfRule type="expression" priority="142" stopIfTrue="1" id="{514A15A6-1337-4D80-8775-1C9143F286EA}">
            <xm:f>Report_Est_PL!$B$3="M USD"</xm:f>
            <x14:dxf>
              <numFmt numFmtId="183" formatCode="#,##0,,_);\(#,##0,,\);&quot; - &quot;;@_)"/>
            </x14:dxf>
          </x14:cfRule>
          <xm:sqref>B119</xm:sqref>
        </x14:conditionalFormatting>
        <x14:conditionalFormatting xmlns:xm="http://schemas.microsoft.com/office/excel/2006/main">
          <x14:cfRule type="expression" priority="141" stopIfTrue="1" id="{98EA93D3-3206-40B1-89D6-22E0146F8733}">
            <xm:f>Report_Est_PL!$B$3="M USD"</xm:f>
            <x14:dxf>
              <numFmt numFmtId="183" formatCode="#,##0,,_);\(#,##0,,\);&quot; - &quot;;@_)"/>
            </x14:dxf>
          </x14:cfRule>
          <xm:sqref>C119</xm:sqref>
        </x14:conditionalFormatting>
        <x14:conditionalFormatting xmlns:xm="http://schemas.microsoft.com/office/excel/2006/main">
          <x14:cfRule type="expression" priority="140" stopIfTrue="1" id="{171510A3-2404-4C11-BCB6-21246B2E3EAE}">
            <xm:f>Report_Est_PL!$B$3="M USD"</xm:f>
            <x14:dxf>
              <numFmt numFmtId="183" formatCode="#,##0,,_);\(#,##0,,\);&quot; - &quot;;@_)"/>
            </x14:dxf>
          </x14:cfRule>
          <xm:sqref>D119</xm:sqref>
        </x14:conditionalFormatting>
        <x14:conditionalFormatting xmlns:xm="http://schemas.microsoft.com/office/excel/2006/main">
          <x14:cfRule type="expression" priority="139" stopIfTrue="1" id="{69C6B45A-76D6-4E7F-97C9-E6E2234C425B}">
            <xm:f>Report_Est_PL!$B$3="M USD"</xm:f>
            <x14:dxf>
              <numFmt numFmtId="183" formatCode="#,##0,,_);\(#,##0,,\);&quot; - &quot;;@_)"/>
            </x14:dxf>
          </x14:cfRule>
          <xm:sqref>E119</xm:sqref>
        </x14:conditionalFormatting>
        <x14:conditionalFormatting xmlns:xm="http://schemas.microsoft.com/office/excel/2006/main">
          <x14:cfRule type="expression" priority="138" stopIfTrue="1" id="{1F5C1F05-6B34-4350-B85C-0EEF8C164862}">
            <xm:f>Report_Est_PL!$B$3="M USD"</xm:f>
            <x14:dxf>
              <numFmt numFmtId="183" formatCode="#,##0,,_);\(#,##0,,\);&quot; - &quot;;@_)"/>
            </x14:dxf>
          </x14:cfRule>
          <xm:sqref>F119</xm:sqref>
        </x14:conditionalFormatting>
        <x14:conditionalFormatting xmlns:xm="http://schemas.microsoft.com/office/excel/2006/main">
          <x14:cfRule type="expression" priority="137" stopIfTrue="1" id="{95304684-6390-469D-B941-31C3FBAC8076}">
            <xm:f>Report_Est_PL!$B$3="M USD"</xm:f>
            <x14:dxf>
              <numFmt numFmtId="183" formatCode="#,##0,,_);\(#,##0,,\);&quot; - &quot;;@_)"/>
            </x14:dxf>
          </x14:cfRule>
          <xm:sqref>G119</xm:sqref>
        </x14:conditionalFormatting>
        <x14:conditionalFormatting xmlns:xm="http://schemas.microsoft.com/office/excel/2006/main">
          <x14:cfRule type="expression" priority="136" stopIfTrue="1" id="{61DA3C30-95DF-4088-89DA-E009C015BBA1}">
            <xm:f>Report_Est_PL!$B$3="M USD"</xm:f>
            <x14:dxf>
              <numFmt numFmtId="183" formatCode="#,##0,,_);\(#,##0,,\);&quot; - &quot;;@_)"/>
            </x14:dxf>
          </x14:cfRule>
          <xm:sqref>H119</xm:sqref>
        </x14:conditionalFormatting>
        <x14:conditionalFormatting xmlns:xm="http://schemas.microsoft.com/office/excel/2006/main">
          <x14:cfRule type="expression" priority="135" stopIfTrue="1" id="{B9BC8DBE-3BE4-404F-823F-B245962D6A23}">
            <xm:f>Report_Est_PL!$B$3="M USD"</xm:f>
            <x14:dxf>
              <numFmt numFmtId="183" formatCode="#,##0,,_);\(#,##0,,\);&quot; - &quot;;@_)"/>
            </x14:dxf>
          </x14:cfRule>
          <xm:sqref>I119</xm:sqref>
        </x14:conditionalFormatting>
        <x14:conditionalFormatting xmlns:xm="http://schemas.microsoft.com/office/excel/2006/main">
          <x14:cfRule type="expression" priority="134" stopIfTrue="1" id="{40512281-8FDE-4FD1-BD61-5E7966D78462}">
            <xm:f>Report_Est_PL!$B$3="M USD"</xm:f>
            <x14:dxf>
              <numFmt numFmtId="183" formatCode="#,##0,,_);\(#,##0,,\);&quot; - &quot;;@_)"/>
            </x14:dxf>
          </x14:cfRule>
          <xm:sqref>J119</xm:sqref>
        </x14:conditionalFormatting>
        <x14:conditionalFormatting xmlns:xm="http://schemas.microsoft.com/office/excel/2006/main">
          <x14:cfRule type="expression" priority="133" stopIfTrue="1" id="{8F277F08-88A8-43BB-8907-D50BDCD1B838}">
            <xm:f>Report_Est_PL!$B$3="M USD"</xm:f>
            <x14:dxf>
              <numFmt numFmtId="183" formatCode="#,##0,,_);\(#,##0,,\);&quot; - &quot;;@_)"/>
            </x14:dxf>
          </x14:cfRule>
          <xm:sqref>K119</xm:sqref>
        </x14:conditionalFormatting>
        <x14:conditionalFormatting xmlns:xm="http://schemas.microsoft.com/office/excel/2006/main">
          <x14:cfRule type="expression" priority="132" stopIfTrue="1" id="{02786504-D441-4BF3-9F62-256533033B83}">
            <xm:f>Report_Est_PL!$B$3="M USD"</xm:f>
            <x14:dxf>
              <numFmt numFmtId="183" formatCode="#,##0,,_);\(#,##0,,\);&quot; - &quot;;@_)"/>
            </x14:dxf>
          </x14:cfRule>
          <xm:sqref>L119</xm:sqref>
        </x14:conditionalFormatting>
        <x14:conditionalFormatting xmlns:xm="http://schemas.microsoft.com/office/excel/2006/main">
          <x14:cfRule type="expression" priority="131" stopIfTrue="1" id="{76A620B3-28D5-4DF8-811F-AE54B096323D}">
            <xm:f>Report_Est_PL!$B$3="M USD"</xm:f>
            <x14:dxf>
              <numFmt numFmtId="183" formatCode="#,##0,,_);\(#,##0,,\);&quot; - &quot;;@_)"/>
            </x14:dxf>
          </x14:cfRule>
          <xm:sqref>M119</xm:sqref>
        </x14:conditionalFormatting>
        <x14:conditionalFormatting xmlns:xm="http://schemas.microsoft.com/office/excel/2006/main">
          <x14:cfRule type="expression" priority="130" stopIfTrue="1" id="{5EF0B753-E4A3-4798-AE7B-59AA9EFADD8C}">
            <xm:f>Report_Est_PL!$B$3="M USD"</xm:f>
            <x14:dxf>
              <numFmt numFmtId="183" formatCode="#,##0,,_);\(#,##0,,\);&quot; - &quot;;@_)"/>
            </x14:dxf>
          </x14:cfRule>
          <xm:sqref>A121</xm:sqref>
        </x14:conditionalFormatting>
        <x14:conditionalFormatting xmlns:xm="http://schemas.microsoft.com/office/excel/2006/main">
          <x14:cfRule type="expression" priority="129" stopIfTrue="1" id="{476D950F-07D3-49E7-9ED6-AF050DD69152}">
            <xm:f>Report_Est_PL!$B$3="M USD"</xm:f>
            <x14:dxf>
              <numFmt numFmtId="183" formatCode="#,##0,,_);\(#,##0,,\);&quot; - &quot;;@_)"/>
            </x14:dxf>
          </x14:cfRule>
          <xm:sqref>B121</xm:sqref>
        </x14:conditionalFormatting>
        <x14:conditionalFormatting xmlns:xm="http://schemas.microsoft.com/office/excel/2006/main">
          <x14:cfRule type="expression" priority="128" stopIfTrue="1" id="{E86C73C7-432E-4637-AD68-409A0C5E45A0}">
            <xm:f>Report_Est_PL!$B$3="M USD"</xm:f>
            <x14:dxf>
              <numFmt numFmtId="183" formatCode="#,##0,,_);\(#,##0,,\);&quot; - &quot;;@_)"/>
            </x14:dxf>
          </x14:cfRule>
          <xm:sqref>C121</xm:sqref>
        </x14:conditionalFormatting>
        <x14:conditionalFormatting xmlns:xm="http://schemas.microsoft.com/office/excel/2006/main">
          <x14:cfRule type="expression" priority="127" stopIfTrue="1" id="{479E1044-6B32-4B49-88EC-BE34F2AC8E26}">
            <xm:f>Report_Est_PL!$B$3="M USD"</xm:f>
            <x14:dxf>
              <numFmt numFmtId="183" formatCode="#,##0,,_);\(#,##0,,\);&quot; - &quot;;@_)"/>
            </x14:dxf>
          </x14:cfRule>
          <xm:sqref>D121</xm:sqref>
        </x14:conditionalFormatting>
        <x14:conditionalFormatting xmlns:xm="http://schemas.microsoft.com/office/excel/2006/main">
          <x14:cfRule type="expression" priority="126" stopIfTrue="1" id="{D29E30DF-A784-4D4D-AC32-07E28B3AD477}">
            <xm:f>Report_Est_PL!$B$3="M USD"</xm:f>
            <x14:dxf>
              <numFmt numFmtId="183" formatCode="#,##0,,_);\(#,##0,,\);&quot; - &quot;;@_)"/>
            </x14:dxf>
          </x14:cfRule>
          <xm:sqref>E121</xm:sqref>
        </x14:conditionalFormatting>
        <x14:conditionalFormatting xmlns:xm="http://schemas.microsoft.com/office/excel/2006/main">
          <x14:cfRule type="expression" priority="125" stopIfTrue="1" id="{A3419AF3-EB95-4ACE-B8B7-5E68D97D0157}">
            <xm:f>Report_Est_PL!$B$3="M USD"</xm:f>
            <x14:dxf>
              <numFmt numFmtId="183" formatCode="#,##0,,_);\(#,##0,,\);&quot; - &quot;;@_)"/>
            </x14:dxf>
          </x14:cfRule>
          <xm:sqref>F121</xm:sqref>
        </x14:conditionalFormatting>
        <x14:conditionalFormatting xmlns:xm="http://schemas.microsoft.com/office/excel/2006/main">
          <x14:cfRule type="expression" priority="124" stopIfTrue="1" id="{8D8D195C-5055-42CE-A975-3CFCD29BB5E4}">
            <xm:f>Report_Est_PL!$B$3="M USD"</xm:f>
            <x14:dxf>
              <numFmt numFmtId="183" formatCode="#,##0,,_);\(#,##0,,\);&quot; - &quot;;@_)"/>
            </x14:dxf>
          </x14:cfRule>
          <xm:sqref>G121</xm:sqref>
        </x14:conditionalFormatting>
        <x14:conditionalFormatting xmlns:xm="http://schemas.microsoft.com/office/excel/2006/main">
          <x14:cfRule type="expression" priority="123" stopIfTrue="1" id="{40A4296C-ADBA-4336-9BBA-68E16A5011AF}">
            <xm:f>Report_Est_PL!$B$3="M USD"</xm:f>
            <x14:dxf>
              <numFmt numFmtId="183" formatCode="#,##0,,_);\(#,##0,,\);&quot; - &quot;;@_)"/>
            </x14:dxf>
          </x14:cfRule>
          <xm:sqref>H121</xm:sqref>
        </x14:conditionalFormatting>
        <x14:conditionalFormatting xmlns:xm="http://schemas.microsoft.com/office/excel/2006/main">
          <x14:cfRule type="expression" priority="122" stopIfTrue="1" id="{DC0E92DE-DBB4-46DC-A540-A7E6149F36E3}">
            <xm:f>Report_Est_PL!$B$3="M USD"</xm:f>
            <x14:dxf>
              <numFmt numFmtId="183" formatCode="#,##0,,_);\(#,##0,,\);&quot; - &quot;;@_)"/>
            </x14:dxf>
          </x14:cfRule>
          <xm:sqref>I121</xm:sqref>
        </x14:conditionalFormatting>
        <x14:conditionalFormatting xmlns:xm="http://schemas.microsoft.com/office/excel/2006/main">
          <x14:cfRule type="expression" priority="121" stopIfTrue="1" id="{55FFCBB1-7DDC-428A-BCB7-8F8D3D14D278}">
            <xm:f>Report_Est_PL!$B$3="M USD"</xm:f>
            <x14:dxf>
              <numFmt numFmtId="183" formatCode="#,##0,,_);\(#,##0,,\);&quot; - &quot;;@_)"/>
            </x14:dxf>
          </x14:cfRule>
          <xm:sqref>J121</xm:sqref>
        </x14:conditionalFormatting>
        <x14:conditionalFormatting xmlns:xm="http://schemas.microsoft.com/office/excel/2006/main">
          <x14:cfRule type="expression" priority="120" stopIfTrue="1" id="{EC684CED-D171-47B6-9CEF-626D70B61EDA}">
            <xm:f>Report_Est_PL!$B$3="M USD"</xm:f>
            <x14:dxf>
              <numFmt numFmtId="183" formatCode="#,##0,,_);\(#,##0,,\);&quot; - &quot;;@_)"/>
            </x14:dxf>
          </x14:cfRule>
          <xm:sqref>K121</xm:sqref>
        </x14:conditionalFormatting>
        <x14:conditionalFormatting xmlns:xm="http://schemas.microsoft.com/office/excel/2006/main">
          <x14:cfRule type="expression" priority="119" stopIfTrue="1" id="{1BA0B6F1-56A3-4AE9-BE02-6463F09F3551}">
            <xm:f>Report_Est_PL!$B$3="M USD"</xm:f>
            <x14:dxf>
              <numFmt numFmtId="183" formatCode="#,##0,,_);\(#,##0,,\);&quot; - &quot;;@_)"/>
            </x14:dxf>
          </x14:cfRule>
          <xm:sqref>L121</xm:sqref>
        </x14:conditionalFormatting>
        <x14:conditionalFormatting xmlns:xm="http://schemas.microsoft.com/office/excel/2006/main">
          <x14:cfRule type="expression" priority="118" stopIfTrue="1" id="{66066E88-2AAF-473C-9622-85154C2ED6CC}">
            <xm:f>Report_Est_PL!$B$3="M USD"</xm:f>
            <x14:dxf>
              <numFmt numFmtId="183" formatCode="#,##0,,_);\(#,##0,,\);&quot; - &quot;;@_)"/>
            </x14:dxf>
          </x14:cfRule>
          <xm:sqref>M121</xm:sqref>
        </x14:conditionalFormatting>
        <x14:conditionalFormatting xmlns:xm="http://schemas.microsoft.com/office/excel/2006/main">
          <x14:cfRule type="expression" priority="117" stopIfTrue="1" id="{A6C5BD08-2E7B-4C1C-98D6-F2769F986D0B}">
            <xm:f>Report_Est_PL!$B$3="M USD"</xm:f>
            <x14:dxf>
              <numFmt numFmtId="183" formatCode="#,##0,,_);\(#,##0,,\);&quot; - &quot;;@_)"/>
            </x14:dxf>
          </x14:cfRule>
          <xm:sqref>A122</xm:sqref>
        </x14:conditionalFormatting>
        <x14:conditionalFormatting xmlns:xm="http://schemas.microsoft.com/office/excel/2006/main">
          <x14:cfRule type="expression" priority="116" stopIfTrue="1" id="{F7F742E7-98A9-45B1-9BD4-548497C3D3B7}">
            <xm:f>Report_Est_PL!$B$3="M USD"</xm:f>
            <x14:dxf>
              <numFmt numFmtId="183" formatCode="#,##0,,_);\(#,##0,,\);&quot; - &quot;;@_)"/>
            </x14:dxf>
          </x14:cfRule>
          <xm:sqref>B122</xm:sqref>
        </x14:conditionalFormatting>
        <x14:conditionalFormatting xmlns:xm="http://schemas.microsoft.com/office/excel/2006/main">
          <x14:cfRule type="expression" priority="115" stopIfTrue="1" id="{9584AF1D-A463-48F3-9C65-D3C00AF2617A}">
            <xm:f>Report_Est_PL!$B$3="M USD"</xm:f>
            <x14:dxf>
              <numFmt numFmtId="183" formatCode="#,##0,,_);\(#,##0,,\);&quot; - &quot;;@_)"/>
            </x14:dxf>
          </x14:cfRule>
          <xm:sqref>C122</xm:sqref>
        </x14:conditionalFormatting>
        <x14:conditionalFormatting xmlns:xm="http://schemas.microsoft.com/office/excel/2006/main">
          <x14:cfRule type="expression" priority="114" stopIfTrue="1" id="{D83A7D5A-52D5-4879-8089-5D19AD475F4F}">
            <xm:f>Report_Est_PL!$B$3="M USD"</xm:f>
            <x14:dxf>
              <numFmt numFmtId="183" formatCode="#,##0,,_);\(#,##0,,\);&quot; - &quot;;@_)"/>
            </x14:dxf>
          </x14:cfRule>
          <xm:sqref>D122</xm:sqref>
        </x14:conditionalFormatting>
        <x14:conditionalFormatting xmlns:xm="http://schemas.microsoft.com/office/excel/2006/main">
          <x14:cfRule type="expression" priority="113" stopIfTrue="1" id="{7DC75FF9-D052-4EC0-938B-A223D94D859B}">
            <xm:f>Report_Est_PL!$B$3="M USD"</xm:f>
            <x14:dxf>
              <numFmt numFmtId="183" formatCode="#,##0,,_);\(#,##0,,\);&quot; - &quot;;@_)"/>
            </x14:dxf>
          </x14:cfRule>
          <xm:sqref>E122</xm:sqref>
        </x14:conditionalFormatting>
        <x14:conditionalFormatting xmlns:xm="http://schemas.microsoft.com/office/excel/2006/main">
          <x14:cfRule type="expression" priority="112" stopIfTrue="1" id="{4DA18579-F693-4AC6-8DDB-94B8DCD4FFC4}">
            <xm:f>Report_Est_PL!$B$3="M USD"</xm:f>
            <x14:dxf>
              <numFmt numFmtId="183" formatCode="#,##0,,_);\(#,##0,,\);&quot; - &quot;;@_)"/>
            </x14:dxf>
          </x14:cfRule>
          <xm:sqref>F122</xm:sqref>
        </x14:conditionalFormatting>
        <x14:conditionalFormatting xmlns:xm="http://schemas.microsoft.com/office/excel/2006/main">
          <x14:cfRule type="expression" priority="111" stopIfTrue="1" id="{2DF52BAA-456D-42FA-BE11-C69E3D47A7A0}">
            <xm:f>Report_Est_PL!$B$3="M USD"</xm:f>
            <x14:dxf>
              <numFmt numFmtId="183" formatCode="#,##0,,_);\(#,##0,,\);&quot; - &quot;;@_)"/>
            </x14:dxf>
          </x14:cfRule>
          <xm:sqref>G122</xm:sqref>
        </x14:conditionalFormatting>
        <x14:conditionalFormatting xmlns:xm="http://schemas.microsoft.com/office/excel/2006/main">
          <x14:cfRule type="expression" priority="110" stopIfTrue="1" id="{97F29C65-3F95-4F41-9FAE-E814A94B8021}">
            <xm:f>Report_Est_PL!$B$3="M USD"</xm:f>
            <x14:dxf>
              <numFmt numFmtId="183" formatCode="#,##0,,_);\(#,##0,,\);&quot; - &quot;;@_)"/>
            </x14:dxf>
          </x14:cfRule>
          <xm:sqref>H122</xm:sqref>
        </x14:conditionalFormatting>
        <x14:conditionalFormatting xmlns:xm="http://schemas.microsoft.com/office/excel/2006/main">
          <x14:cfRule type="expression" priority="109" stopIfTrue="1" id="{A2DB00A9-4619-4A42-9770-0C9DC87EDAAA}">
            <xm:f>Report_Est_PL!$B$3="M USD"</xm:f>
            <x14:dxf>
              <numFmt numFmtId="183" formatCode="#,##0,,_);\(#,##0,,\);&quot; - &quot;;@_)"/>
            </x14:dxf>
          </x14:cfRule>
          <xm:sqref>I122</xm:sqref>
        </x14:conditionalFormatting>
        <x14:conditionalFormatting xmlns:xm="http://schemas.microsoft.com/office/excel/2006/main">
          <x14:cfRule type="expression" priority="108" stopIfTrue="1" id="{385E7454-0CC9-4D9A-A7A6-27A6047C7CB0}">
            <xm:f>Report_Est_PL!$B$3="M USD"</xm:f>
            <x14:dxf>
              <numFmt numFmtId="183" formatCode="#,##0,,_);\(#,##0,,\);&quot; - &quot;;@_)"/>
            </x14:dxf>
          </x14:cfRule>
          <xm:sqref>J122</xm:sqref>
        </x14:conditionalFormatting>
        <x14:conditionalFormatting xmlns:xm="http://schemas.microsoft.com/office/excel/2006/main">
          <x14:cfRule type="expression" priority="107" stopIfTrue="1" id="{86677EE4-79F0-4458-8A0B-C44F6F4B6FF1}">
            <xm:f>Report_Est_PL!$B$3="M USD"</xm:f>
            <x14:dxf>
              <numFmt numFmtId="183" formatCode="#,##0,,_);\(#,##0,,\);&quot; - &quot;;@_)"/>
            </x14:dxf>
          </x14:cfRule>
          <xm:sqref>K122</xm:sqref>
        </x14:conditionalFormatting>
        <x14:conditionalFormatting xmlns:xm="http://schemas.microsoft.com/office/excel/2006/main">
          <x14:cfRule type="expression" priority="106" stopIfTrue="1" id="{6C4CCF1D-3285-4304-A328-D378ECFAF0F6}">
            <xm:f>Report_Est_PL!$B$3="M USD"</xm:f>
            <x14:dxf>
              <numFmt numFmtId="183" formatCode="#,##0,,_);\(#,##0,,\);&quot; - &quot;;@_)"/>
            </x14:dxf>
          </x14:cfRule>
          <xm:sqref>L122</xm:sqref>
        </x14:conditionalFormatting>
        <x14:conditionalFormatting xmlns:xm="http://schemas.microsoft.com/office/excel/2006/main">
          <x14:cfRule type="expression" priority="105" stopIfTrue="1" id="{7EEB4B9C-0C31-4E79-A331-13DD20F83CC3}">
            <xm:f>Report_Est_PL!$B$3="M USD"</xm:f>
            <x14:dxf>
              <numFmt numFmtId="183" formatCode="#,##0,,_);\(#,##0,,\);&quot; - &quot;;@_)"/>
            </x14:dxf>
          </x14:cfRule>
          <xm:sqref>M122</xm:sqref>
        </x14:conditionalFormatting>
        <x14:conditionalFormatting xmlns:xm="http://schemas.microsoft.com/office/excel/2006/main">
          <x14:cfRule type="expression" priority="104" stopIfTrue="1" id="{D6D192B6-7957-4285-A2D7-D00A2AFEA3D7}">
            <xm:f>Report_Est_PL!$B$3="M USD"</xm:f>
            <x14:dxf>
              <numFmt numFmtId="183" formatCode="#,##0,,_);\(#,##0,,\);&quot; - &quot;;@_)"/>
            </x14:dxf>
          </x14:cfRule>
          <xm:sqref>A123</xm:sqref>
        </x14:conditionalFormatting>
        <x14:conditionalFormatting xmlns:xm="http://schemas.microsoft.com/office/excel/2006/main">
          <x14:cfRule type="expression" priority="103" stopIfTrue="1" id="{2D3E34B3-5A6E-4E5E-8EA2-AF3D0C9F3CB0}">
            <xm:f>Report_Est_PL!$B$3="M USD"</xm:f>
            <x14:dxf>
              <numFmt numFmtId="183" formatCode="#,##0,,_);\(#,##0,,\);&quot; - &quot;;@_)"/>
            </x14:dxf>
          </x14:cfRule>
          <xm:sqref>B123</xm:sqref>
        </x14:conditionalFormatting>
        <x14:conditionalFormatting xmlns:xm="http://schemas.microsoft.com/office/excel/2006/main">
          <x14:cfRule type="expression" priority="102" stopIfTrue="1" id="{E9822E3D-AB71-49D4-BD6C-331EAEAB0FAB}">
            <xm:f>Report_Est_PL!$B$3="M USD"</xm:f>
            <x14:dxf>
              <numFmt numFmtId="183" formatCode="#,##0,,_);\(#,##0,,\);&quot; - &quot;;@_)"/>
            </x14:dxf>
          </x14:cfRule>
          <xm:sqref>C123</xm:sqref>
        </x14:conditionalFormatting>
        <x14:conditionalFormatting xmlns:xm="http://schemas.microsoft.com/office/excel/2006/main">
          <x14:cfRule type="expression" priority="101" stopIfTrue="1" id="{5272F67D-0D13-4EE9-8D00-E7AD062DA6C6}">
            <xm:f>Report_Est_PL!$B$3="M USD"</xm:f>
            <x14:dxf>
              <numFmt numFmtId="183" formatCode="#,##0,,_);\(#,##0,,\);&quot; - &quot;;@_)"/>
            </x14:dxf>
          </x14:cfRule>
          <xm:sqref>D123</xm:sqref>
        </x14:conditionalFormatting>
        <x14:conditionalFormatting xmlns:xm="http://schemas.microsoft.com/office/excel/2006/main">
          <x14:cfRule type="expression" priority="100" stopIfTrue="1" id="{E6A09CF3-37EF-4983-8B4E-4DFE7773F80E}">
            <xm:f>Report_Est_PL!$B$3="M USD"</xm:f>
            <x14:dxf>
              <numFmt numFmtId="183" formatCode="#,##0,,_);\(#,##0,,\);&quot; - &quot;;@_)"/>
            </x14:dxf>
          </x14:cfRule>
          <xm:sqref>E123</xm:sqref>
        </x14:conditionalFormatting>
        <x14:conditionalFormatting xmlns:xm="http://schemas.microsoft.com/office/excel/2006/main">
          <x14:cfRule type="expression" priority="99" stopIfTrue="1" id="{5DF34B24-BDF5-496B-A723-B819D76D908A}">
            <xm:f>Report_Est_PL!$B$3="M USD"</xm:f>
            <x14:dxf>
              <numFmt numFmtId="183" formatCode="#,##0,,_);\(#,##0,,\);&quot; - &quot;;@_)"/>
            </x14:dxf>
          </x14:cfRule>
          <xm:sqref>F123</xm:sqref>
        </x14:conditionalFormatting>
        <x14:conditionalFormatting xmlns:xm="http://schemas.microsoft.com/office/excel/2006/main">
          <x14:cfRule type="expression" priority="98" stopIfTrue="1" id="{CFF78A3A-E280-49C9-9506-D7DD5E0E6FF1}">
            <xm:f>Report_Est_PL!$B$3="M USD"</xm:f>
            <x14:dxf>
              <numFmt numFmtId="183" formatCode="#,##0,,_);\(#,##0,,\);&quot; - &quot;;@_)"/>
            </x14:dxf>
          </x14:cfRule>
          <xm:sqref>G123</xm:sqref>
        </x14:conditionalFormatting>
        <x14:conditionalFormatting xmlns:xm="http://schemas.microsoft.com/office/excel/2006/main">
          <x14:cfRule type="expression" priority="97" stopIfTrue="1" id="{537631A1-77A4-4A25-82A7-A11666B441AF}">
            <xm:f>Report_Est_PL!$B$3="M USD"</xm:f>
            <x14:dxf>
              <numFmt numFmtId="183" formatCode="#,##0,,_);\(#,##0,,\);&quot; - &quot;;@_)"/>
            </x14:dxf>
          </x14:cfRule>
          <xm:sqref>H123</xm:sqref>
        </x14:conditionalFormatting>
        <x14:conditionalFormatting xmlns:xm="http://schemas.microsoft.com/office/excel/2006/main">
          <x14:cfRule type="expression" priority="96" stopIfTrue="1" id="{F86DAB04-1D4B-4975-A9D6-C459AB3C62C9}">
            <xm:f>Report_Est_PL!$B$3="M USD"</xm:f>
            <x14:dxf>
              <numFmt numFmtId="183" formatCode="#,##0,,_);\(#,##0,,\);&quot; - &quot;;@_)"/>
            </x14:dxf>
          </x14:cfRule>
          <xm:sqref>I123</xm:sqref>
        </x14:conditionalFormatting>
        <x14:conditionalFormatting xmlns:xm="http://schemas.microsoft.com/office/excel/2006/main">
          <x14:cfRule type="expression" priority="95" stopIfTrue="1" id="{D1ABC10E-85B5-48E6-8E3B-A65EC086A907}">
            <xm:f>Report_Est_PL!$B$3="M USD"</xm:f>
            <x14:dxf>
              <numFmt numFmtId="183" formatCode="#,##0,,_);\(#,##0,,\);&quot; - &quot;;@_)"/>
            </x14:dxf>
          </x14:cfRule>
          <xm:sqref>J123</xm:sqref>
        </x14:conditionalFormatting>
        <x14:conditionalFormatting xmlns:xm="http://schemas.microsoft.com/office/excel/2006/main">
          <x14:cfRule type="expression" priority="94" stopIfTrue="1" id="{F6D5B96A-E35A-4B02-A172-75C533D5A2C9}">
            <xm:f>Report_Est_PL!$B$3="M USD"</xm:f>
            <x14:dxf>
              <numFmt numFmtId="183" formatCode="#,##0,,_);\(#,##0,,\);&quot; - &quot;;@_)"/>
            </x14:dxf>
          </x14:cfRule>
          <xm:sqref>K123</xm:sqref>
        </x14:conditionalFormatting>
        <x14:conditionalFormatting xmlns:xm="http://schemas.microsoft.com/office/excel/2006/main">
          <x14:cfRule type="expression" priority="93" stopIfTrue="1" id="{DA1E019D-F9A8-4E72-809E-D2FF33A58973}">
            <xm:f>Report_Est_PL!$B$3="M USD"</xm:f>
            <x14:dxf>
              <numFmt numFmtId="183" formatCode="#,##0,,_);\(#,##0,,\);&quot; - &quot;;@_)"/>
            </x14:dxf>
          </x14:cfRule>
          <xm:sqref>L123</xm:sqref>
        </x14:conditionalFormatting>
        <x14:conditionalFormatting xmlns:xm="http://schemas.microsoft.com/office/excel/2006/main">
          <x14:cfRule type="expression" priority="92" stopIfTrue="1" id="{D7C0E55A-B277-4F06-91F7-0277E29F862F}">
            <xm:f>Report_Est_PL!$B$3="M USD"</xm:f>
            <x14:dxf>
              <numFmt numFmtId="183" formatCode="#,##0,,_);\(#,##0,,\);&quot; - &quot;;@_)"/>
            </x14:dxf>
          </x14:cfRule>
          <xm:sqref>M123</xm:sqref>
        </x14:conditionalFormatting>
        <x14:conditionalFormatting xmlns:xm="http://schemas.microsoft.com/office/excel/2006/main">
          <x14:cfRule type="expression" priority="91" stopIfTrue="1" id="{A8F6E305-AC61-4258-9ACE-F49BDC67B17B}">
            <xm:f>Report_Est_PL!$B$3="M USD"</xm:f>
            <x14:dxf>
              <numFmt numFmtId="183" formatCode="#,##0,,_);\(#,##0,,\);&quot; - &quot;;@_)"/>
            </x14:dxf>
          </x14:cfRule>
          <xm:sqref>A124</xm:sqref>
        </x14:conditionalFormatting>
        <x14:conditionalFormatting xmlns:xm="http://schemas.microsoft.com/office/excel/2006/main">
          <x14:cfRule type="expression" priority="90" stopIfTrue="1" id="{18C14A04-32CC-4A17-A3AA-8B86985B496F}">
            <xm:f>Report_Est_PL!$B$3="M USD"</xm:f>
            <x14:dxf>
              <numFmt numFmtId="183" formatCode="#,##0,,_);\(#,##0,,\);&quot; - &quot;;@_)"/>
            </x14:dxf>
          </x14:cfRule>
          <xm:sqref>B124</xm:sqref>
        </x14:conditionalFormatting>
        <x14:conditionalFormatting xmlns:xm="http://schemas.microsoft.com/office/excel/2006/main">
          <x14:cfRule type="expression" priority="89" stopIfTrue="1" id="{53974779-4328-4C18-A867-8D2772F979A3}">
            <xm:f>Report_Est_PL!$B$3="M USD"</xm:f>
            <x14:dxf>
              <numFmt numFmtId="183" formatCode="#,##0,,_);\(#,##0,,\);&quot; - &quot;;@_)"/>
            </x14:dxf>
          </x14:cfRule>
          <xm:sqref>C124</xm:sqref>
        </x14:conditionalFormatting>
        <x14:conditionalFormatting xmlns:xm="http://schemas.microsoft.com/office/excel/2006/main">
          <x14:cfRule type="expression" priority="88" stopIfTrue="1" id="{52B9ADC5-0BD8-40DA-BBEB-2248CD79B774}">
            <xm:f>Report_Est_PL!$B$3="M USD"</xm:f>
            <x14:dxf>
              <numFmt numFmtId="183" formatCode="#,##0,,_);\(#,##0,,\);&quot; - &quot;;@_)"/>
            </x14:dxf>
          </x14:cfRule>
          <xm:sqref>D124</xm:sqref>
        </x14:conditionalFormatting>
        <x14:conditionalFormatting xmlns:xm="http://schemas.microsoft.com/office/excel/2006/main">
          <x14:cfRule type="expression" priority="87" stopIfTrue="1" id="{4807B9E6-6D93-4EF9-B6E1-33A69D90C7F6}">
            <xm:f>Report_Est_PL!$B$3="M USD"</xm:f>
            <x14:dxf>
              <numFmt numFmtId="183" formatCode="#,##0,,_);\(#,##0,,\);&quot; - &quot;;@_)"/>
            </x14:dxf>
          </x14:cfRule>
          <xm:sqref>E124</xm:sqref>
        </x14:conditionalFormatting>
        <x14:conditionalFormatting xmlns:xm="http://schemas.microsoft.com/office/excel/2006/main">
          <x14:cfRule type="expression" priority="86" stopIfTrue="1" id="{02954947-8DBA-4C64-A8DB-A07F339D9B23}">
            <xm:f>Report_Est_PL!$B$3="M USD"</xm:f>
            <x14:dxf>
              <numFmt numFmtId="183" formatCode="#,##0,,_);\(#,##0,,\);&quot; - &quot;;@_)"/>
            </x14:dxf>
          </x14:cfRule>
          <xm:sqref>F124</xm:sqref>
        </x14:conditionalFormatting>
        <x14:conditionalFormatting xmlns:xm="http://schemas.microsoft.com/office/excel/2006/main">
          <x14:cfRule type="expression" priority="85" stopIfTrue="1" id="{0AE27CC8-B5BB-4911-BCEA-A0BFDEE037F3}">
            <xm:f>Report_Est_PL!$B$3="M USD"</xm:f>
            <x14:dxf>
              <numFmt numFmtId="183" formatCode="#,##0,,_);\(#,##0,,\);&quot; - &quot;;@_)"/>
            </x14:dxf>
          </x14:cfRule>
          <xm:sqref>G124</xm:sqref>
        </x14:conditionalFormatting>
        <x14:conditionalFormatting xmlns:xm="http://schemas.microsoft.com/office/excel/2006/main">
          <x14:cfRule type="expression" priority="84" stopIfTrue="1" id="{85A43B39-10C3-4AAE-B10E-ED637CAEF381}">
            <xm:f>Report_Est_PL!$B$3="M USD"</xm:f>
            <x14:dxf>
              <numFmt numFmtId="183" formatCode="#,##0,,_);\(#,##0,,\);&quot; - &quot;;@_)"/>
            </x14:dxf>
          </x14:cfRule>
          <xm:sqref>H124</xm:sqref>
        </x14:conditionalFormatting>
        <x14:conditionalFormatting xmlns:xm="http://schemas.microsoft.com/office/excel/2006/main">
          <x14:cfRule type="expression" priority="83" stopIfTrue="1" id="{6F6DC620-B72C-48EE-BA7E-A66F25DEF943}">
            <xm:f>Report_Est_PL!$B$3="M USD"</xm:f>
            <x14:dxf>
              <numFmt numFmtId="183" formatCode="#,##0,,_);\(#,##0,,\);&quot; - &quot;;@_)"/>
            </x14:dxf>
          </x14:cfRule>
          <xm:sqref>I124</xm:sqref>
        </x14:conditionalFormatting>
        <x14:conditionalFormatting xmlns:xm="http://schemas.microsoft.com/office/excel/2006/main">
          <x14:cfRule type="expression" priority="82" stopIfTrue="1" id="{D36873AC-D13D-4948-99D1-8D68510D474D}">
            <xm:f>Report_Est_PL!$B$3="M USD"</xm:f>
            <x14:dxf>
              <numFmt numFmtId="183" formatCode="#,##0,,_);\(#,##0,,\);&quot; - &quot;;@_)"/>
            </x14:dxf>
          </x14:cfRule>
          <xm:sqref>J124</xm:sqref>
        </x14:conditionalFormatting>
        <x14:conditionalFormatting xmlns:xm="http://schemas.microsoft.com/office/excel/2006/main">
          <x14:cfRule type="expression" priority="81" stopIfTrue="1" id="{12021079-D714-46E5-A865-8497C6D7B445}">
            <xm:f>Report_Est_PL!$B$3="M USD"</xm:f>
            <x14:dxf>
              <numFmt numFmtId="183" formatCode="#,##0,,_);\(#,##0,,\);&quot; - &quot;;@_)"/>
            </x14:dxf>
          </x14:cfRule>
          <xm:sqref>K124</xm:sqref>
        </x14:conditionalFormatting>
        <x14:conditionalFormatting xmlns:xm="http://schemas.microsoft.com/office/excel/2006/main">
          <x14:cfRule type="expression" priority="80" stopIfTrue="1" id="{C998DCD9-A036-4864-A296-DDBFF2BFE847}">
            <xm:f>Report_Est_PL!$B$3="M USD"</xm:f>
            <x14:dxf>
              <numFmt numFmtId="183" formatCode="#,##0,,_);\(#,##0,,\);&quot; - &quot;;@_)"/>
            </x14:dxf>
          </x14:cfRule>
          <xm:sqref>L124</xm:sqref>
        </x14:conditionalFormatting>
        <x14:conditionalFormatting xmlns:xm="http://schemas.microsoft.com/office/excel/2006/main">
          <x14:cfRule type="expression" priority="79" stopIfTrue="1" id="{72C36195-CE3B-46BA-827B-E71126A2CC67}">
            <xm:f>Report_Est_PL!$B$3="M USD"</xm:f>
            <x14:dxf>
              <numFmt numFmtId="183" formatCode="#,##0,,_);\(#,##0,,\);&quot; - &quot;;@_)"/>
            </x14:dxf>
          </x14:cfRule>
          <xm:sqref>M124</xm:sqref>
        </x14:conditionalFormatting>
        <x14:conditionalFormatting xmlns:xm="http://schemas.microsoft.com/office/excel/2006/main">
          <x14:cfRule type="expression" priority="78" stopIfTrue="1" id="{7C55FACF-D48D-45D6-B451-686DAB320EB6}">
            <xm:f>Report_Est_PL!$B$3="M USD"</xm:f>
            <x14:dxf>
              <numFmt numFmtId="183" formatCode="#,##0,,_);\(#,##0,,\);&quot; - &quot;;@_)"/>
            </x14:dxf>
          </x14:cfRule>
          <xm:sqref>A125</xm:sqref>
        </x14:conditionalFormatting>
        <x14:conditionalFormatting xmlns:xm="http://schemas.microsoft.com/office/excel/2006/main">
          <x14:cfRule type="expression" priority="77" stopIfTrue="1" id="{60C48DFB-6E02-4C8F-AA06-14343B1A386E}">
            <xm:f>Report_Est_PL!$B$3="M USD"</xm:f>
            <x14:dxf>
              <numFmt numFmtId="183" formatCode="#,##0,,_);\(#,##0,,\);&quot; - &quot;;@_)"/>
            </x14:dxf>
          </x14:cfRule>
          <xm:sqref>B125</xm:sqref>
        </x14:conditionalFormatting>
        <x14:conditionalFormatting xmlns:xm="http://schemas.microsoft.com/office/excel/2006/main">
          <x14:cfRule type="expression" priority="76" stopIfTrue="1" id="{D48479BB-7259-43C6-914E-C652375CC7B3}">
            <xm:f>Report_Est_PL!$B$3="M USD"</xm:f>
            <x14:dxf>
              <numFmt numFmtId="183" formatCode="#,##0,,_);\(#,##0,,\);&quot; - &quot;;@_)"/>
            </x14:dxf>
          </x14:cfRule>
          <xm:sqref>C125</xm:sqref>
        </x14:conditionalFormatting>
        <x14:conditionalFormatting xmlns:xm="http://schemas.microsoft.com/office/excel/2006/main">
          <x14:cfRule type="expression" priority="75" stopIfTrue="1" id="{3197B765-B99B-40C7-8BCD-503325C1EFC0}">
            <xm:f>Report_Est_PL!$B$3="M USD"</xm:f>
            <x14:dxf>
              <numFmt numFmtId="183" formatCode="#,##0,,_);\(#,##0,,\);&quot; - &quot;;@_)"/>
            </x14:dxf>
          </x14:cfRule>
          <xm:sqref>D125</xm:sqref>
        </x14:conditionalFormatting>
        <x14:conditionalFormatting xmlns:xm="http://schemas.microsoft.com/office/excel/2006/main">
          <x14:cfRule type="expression" priority="74" stopIfTrue="1" id="{7CCF27A9-C0F2-4F27-80E8-E4A1DBD1B29D}">
            <xm:f>Report_Est_PL!$B$3="M USD"</xm:f>
            <x14:dxf>
              <numFmt numFmtId="183" formatCode="#,##0,,_);\(#,##0,,\);&quot; - &quot;;@_)"/>
            </x14:dxf>
          </x14:cfRule>
          <xm:sqref>E125</xm:sqref>
        </x14:conditionalFormatting>
        <x14:conditionalFormatting xmlns:xm="http://schemas.microsoft.com/office/excel/2006/main">
          <x14:cfRule type="expression" priority="73" stopIfTrue="1" id="{A3A4CECF-0851-47DA-A7C3-46A67EAC146D}">
            <xm:f>Report_Est_PL!$B$3="M USD"</xm:f>
            <x14:dxf>
              <numFmt numFmtId="183" formatCode="#,##0,,_);\(#,##0,,\);&quot; - &quot;;@_)"/>
            </x14:dxf>
          </x14:cfRule>
          <xm:sqref>F125</xm:sqref>
        </x14:conditionalFormatting>
        <x14:conditionalFormatting xmlns:xm="http://schemas.microsoft.com/office/excel/2006/main">
          <x14:cfRule type="expression" priority="72" stopIfTrue="1" id="{7A870424-BF3D-4A00-A09E-412DA42B0F65}">
            <xm:f>Report_Est_PL!$B$3="M USD"</xm:f>
            <x14:dxf>
              <numFmt numFmtId="183" formatCode="#,##0,,_);\(#,##0,,\);&quot; - &quot;;@_)"/>
            </x14:dxf>
          </x14:cfRule>
          <xm:sqref>G125</xm:sqref>
        </x14:conditionalFormatting>
        <x14:conditionalFormatting xmlns:xm="http://schemas.microsoft.com/office/excel/2006/main">
          <x14:cfRule type="expression" priority="71" stopIfTrue="1" id="{4C3139BE-8210-4656-A320-C61239A7A099}">
            <xm:f>Report_Est_PL!$B$3="M USD"</xm:f>
            <x14:dxf>
              <numFmt numFmtId="183" formatCode="#,##0,,_);\(#,##0,,\);&quot; - &quot;;@_)"/>
            </x14:dxf>
          </x14:cfRule>
          <xm:sqref>H125</xm:sqref>
        </x14:conditionalFormatting>
        <x14:conditionalFormatting xmlns:xm="http://schemas.microsoft.com/office/excel/2006/main">
          <x14:cfRule type="expression" priority="70" stopIfTrue="1" id="{D8BE8319-B99E-4BB1-9675-E0191D3FE9AC}">
            <xm:f>Report_Est_PL!$B$3="M USD"</xm:f>
            <x14:dxf>
              <numFmt numFmtId="183" formatCode="#,##0,,_);\(#,##0,,\);&quot; - &quot;;@_)"/>
            </x14:dxf>
          </x14:cfRule>
          <xm:sqref>I125</xm:sqref>
        </x14:conditionalFormatting>
        <x14:conditionalFormatting xmlns:xm="http://schemas.microsoft.com/office/excel/2006/main">
          <x14:cfRule type="expression" priority="69" stopIfTrue="1" id="{7D8CDCB9-3AF7-485A-B17E-CA15A0BC87A1}">
            <xm:f>Report_Est_PL!$B$3="M USD"</xm:f>
            <x14:dxf>
              <numFmt numFmtId="183" formatCode="#,##0,,_);\(#,##0,,\);&quot; - &quot;;@_)"/>
            </x14:dxf>
          </x14:cfRule>
          <xm:sqref>J125</xm:sqref>
        </x14:conditionalFormatting>
        <x14:conditionalFormatting xmlns:xm="http://schemas.microsoft.com/office/excel/2006/main">
          <x14:cfRule type="expression" priority="68" stopIfTrue="1" id="{E1D40502-8A64-4CD2-AF81-80E6405D78FF}">
            <xm:f>Report_Est_PL!$B$3="M USD"</xm:f>
            <x14:dxf>
              <numFmt numFmtId="183" formatCode="#,##0,,_);\(#,##0,,\);&quot; - &quot;;@_)"/>
            </x14:dxf>
          </x14:cfRule>
          <xm:sqref>K125</xm:sqref>
        </x14:conditionalFormatting>
        <x14:conditionalFormatting xmlns:xm="http://schemas.microsoft.com/office/excel/2006/main">
          <x14:cfRule type="expression" priority="67" stopIfTrue="1" id="{DCF06090-EF55-49FA-88D8-81AEAADF5C38}">
            <xm:f>Report_Est_PL!$B$3="M USD"</xm:f>
            <x14:dxf>
              <numFmt numFmtId="183" formatCode="#,##0,,_);\(#,##0,,\);&quot; - &quot;;@_)"/>
            </x14:dxf>
          </x14:cfRule>
          <xm:sqref>L125</xm:sqref>
        </x14:conditionalFormatting>
        <x14:conditionalFormatting xmlns:xm="http://schemas.microsoft.com/office/excel/2006/main">
          <x14:cfRule type="expression" priority="66" stopIfTrue="1" id="{5EFB6916-FC19-46D8-957F-A55D3425C6A5}">
            <xm:f>Report_Est_PL!$B$3="M USD"</xm:f>
            <x14:dxf>
              <numFmt numFmtId="183" formatCode="#,##0,,_);\(#,##0,,\);&quot; - &quot;;@_)"/>
            </x14:dxf>
          </x14:cfRule>
          <xm:sqref>M125</xm:sqref>
        </x14:conditionalFormatting>
        <x14:conditionalFormatting xmlns:xm="http://schemas.microsoft.com/office/excel/2006/main">
          <x14:cfRule type="expression" priority="65" stopIfTrue="1" id="{A5200901-41D4-4099-AEDB-75A39AC2232C}">
            <xm:f>Report_Est_PL!$B$3="M USD"</xm:f>
            <x14:dxf>
              <numFmt numFmtId="183" formatCode="#,##0,,_);\(#,##0,,\);&quot; - &quot;;@_)"/>
            </x14:dxf>
          </x14:cfRule>
          <xm:sqref>A126</xm:sqref>
        </x14:conditionalFormatting>
        <x14:conditionalFormatting xmlns:xm="http://schemas.microsoft.com/office/excel/2006/main">
          <x14:cfRule type="expression" priority="64" stopIfTrue="1" id="{945AE3F5-0604-4CA9-9896-9445DEFEF148}">
            <xm:f>Report_Est_PL!$B$3="M USD"</xm:f>
            <x14:dxf>
              <numFmt numFmtId="183" formatCode="#,##0,,_);\(#,##0,,\);&quot; - &quot;;@_)"/>
            </x14:dxf>
          </x14:cfRule>
          <xm:sqref>B126</xm:sqref>
        </x14:conditionalFormatting>
        <x14:conditionalFormatting xmlns:xm="http://schemas.microsoft.com/office/excel/2006/main">
          <x14:cfRule type="expression" priority="63" stopIfTrue="1" id="{6734B1E1-F9B8-4616-8A24-1DC087192148}">
            <xm:f>Report_Est_PL!$B$3="M USD"</xm:f>
            <x14:dxf>
              <numFmt numFmtId="183" formatCode="#,##0,,_);\(#,##0,,\);&quot; - &quot;;@_)"/>
            </x14:dxf>
          </x14:cfRule>
          <xm:sqref>C126</xm:sqref>
        </x14:conditionalFormatting>
        <x14:conditionalFormatting xmlns:xm="http://schemas.microsoft.com/office/excel/2006/main">
          <x14:cfRule type="expression" priority="62" stopIfTrue="1" id="{C557144E-C45C-409F-AE62-6E0C8455D971}">
            <xm:f>Report_Est_PL!$B$3="M USD"</xm:f>
            <x14:dxf>
              <numFmt numFmtId="183" formatCode="#,##0,,_);\(#,##0,,\);&quot; - &quot;;@_)"/>
            </x14:dxf>
          </x14:cfRule>
          <xm:sqref>D126</xm:sqref>
        </x14:conditionalFormatting>
        <x14:conditionalFormatting xmlns:xm="http://schemas.microsoft.com/office/excel/2006/main">
          <x14:cfRule type="expression" priority="61" stopIfTrue="1" id="{AFEEB75A-1C18-4BD4-AF60-E98AD6DF6A8B}">
            <xm:f>Report_Est_PL!$B$3="M USD"</xm:f>
            <x14:dxf>
              <numFmt numFmtId="183" formatCode="#,##0,,_);\(#,##0,,\);&quot; - &quot;;@_)"/>
            </x14:dxf>
          </x14:cfRule>
          <xm:sqref>E126</xm:sqref>
        </x14:conditionalFormatting>
        <x14:conditionalFormatting xmlns:xm="http://schemas.microsoft.com/office/excel/2006/main">
          <x14:cfRule type="expression" priority="60" stopIfTrue="1" id="{E15CC7CF-AD09-41C1-BD77-AD1835A1B7CC}">
            <xm:f>Report_Est_PL!$B$3="M USD"</xm:f>
            <x14:dxf>
              <numFmt numFmtId="183" formatCode="#,##0,,_);\(#,##0,,\);&quot; - &quot;;@_)"/>
            </x14:dxf>
          </x14:cfRule>
          <xm:sqref>F126</xm:sqref>
        </x14:conditionalFormatting>
        <x14:conditionalFormatting xmlns:xm="http://schemas.microsoft.com/office/excel/2006/main">
          <x14:cfRule type="expression" priority="59" stopIfTrue="1" id="{ABAFD74B-2CAC-414E-8F7A-A5D40D6E882C}">
            <xm:f>Report_Est_PL!$B$3="M USD"</xm:f>
            <x14:dxf>
              <numFmt numFmtId="183" formatCode="#,##0,,_);\(#,##0,,\);&quot; - &quot;;@_)"/>
            </x14:dxf>
          </x14:cfRule>
          <xm:sqref>G126</xm:sqref>
        </x14:conditionalFormatting>
        <x14:conditionalFormatting xmlns:xm="http://schemas.microsoft.com/office/excel/2006/main">
          <x14:cfRule type="expression" priority="58" stopIfTrue="1" id="{045089B8-ABAC-44F0-8136-85DBF58B944D}">
            <xm:f>Report_Est_PL!$B$3="M USD"</xm:f>
            <x14:dxf>
              <numFmt numFmtId="183" formatCode="#,##0,,_);\(#,##0,,\);&quot; - &quot;;@_)"/>
            </x14:dxf>
          </x14:cfRule>
          <xm:sqref>H126</xm:sqref>
        </x14:conditionalFormatting>
        <x14:conditionalFormatting xmlns:xm="http://schemas.microsoft.com/office/excel/2006/main">
          <x14:cfRule type="expression" priority="57" stopIfTrue="1" id="{FC86A789-2557-4172-AB6C-50D6EA7C03AA}">
            <xm:f>Report_Est_PL!$B$3="M USD"</xm:f>
            <x14:dxf>
              <numFmt numFmtId="183" formatCode="#,##0,,_);\(#,##0,,\);&quot; - &quot;;@_)"/>
            </x14:dxf>
          </x14:cfRule>
          <xm:sqref>I126</xm:sqref>
        </x14:conditionalFormatting>
        <x14:conditionalFormatting xmlns:xm="http://schemas.microsoft.com/office/excel/2006/main">
          <x14:cfRule type="expression" priority="56" stopIfTrue="1" id="{5525460A-1396-4097-A8BF-D396FACB093D}">
            <xm:f>Report_Est_PL!$B$3="M USD"</xm:f>
            <x14:dxf>
              <numFmt numFmtId="183" formatCode="#,##0,,_);\(#,##0,,\);&quot; - &quot;;@_)"/>
            </x14:dxf>
          </x14:cfRule>
          <xm:sqref>J126</xm:sqref>
        </x14:conditionalFormatting>
        <x14:conditionalFormatting xmlns:xm="http://schemas.microsoft.com/office/excel/2006/main">
          <x14:cfRule type="expression" priority="55" stopIfTrue="1" id="{0FAAFA14-00A8-404C-977A-7E93B7F37310}">
            <xm:f>Report_Est_PL!$B$3="M USD"</xm:f>
            <x14:dxf>
              <numFmt numFmtId="183" formatCode="#,##0,,_);\(#,##0,,\);&quot; - &quot;;@_)"/>
            </x14:dxf>
          </x14:cfRule>
          <xm:sqref>K126</xm:sqref>
        </x14:conditionalFormatting>
        <x14:conditionalFormatting xmlns:xm="http://schemas.microsoft.com/office/excel/2006/main">
          <x14:cfRule type="expression" priority="54" stopIfTrue="1" id="{573736FD-44E2-4A2E-A113-7830BF744043}">
            <xm:f>Report_Est_PL!$B$3="M USD"</xm:f>
            <x14:dxf>
              <numFmt numFmtId="183" formatCode="#,##0,,_);\(#,##0,,\);&quot; - &quot;;@_)"/>
            </x14:dxf>
          </x14:cfRule>
          <xm:sqref>L126</xm:sqref>
        </x14:conditionalFormatting>
        <x14:conditionalFormatting xmlns:xm="http://schemas.microsoft.com/office/excel/2006/main">
          <x14:cfRule type="expression" priority="53" stopIfTrue="1" id="{0A5A2208-B879-4579-A44C-8BFCB537AB4E}">
            <xm:f>Report_Est_PL!$B$3="M USD"</xm:f>
            <x14:dxf>
              <numFmt numFmtId="183" formatCode="#,##0,,_);\(#,##0,,\);&quot; - &quot;;@_)"/>
            </x14:dxf>
          </x14:cfRule>
          <xm:sqref>M126</xm:sqref>
        </x14:conditionalFormatting>
        <x14:conditionalFormatting xmlns:xm="http://schemas.microsoft.com/office/excel/2006/main">
          <x14:cfRule type="expression" priority="52" stopIfTrue="1" id="{F202326E-5BDF-495A-841B-38323F3899C8}">
            <xm:f>Report_Est_PL!$B$3="M USD"</xm:f>
            <x14:dxf>
              <numFmt numFmtId="183" formatCode="#,##0,,_);\(#,##0,,\);&quot; - &quot;;@_)"/>
            </x14:dxf>
          </x14:cfRule>
          <xm:sqref>A127</xm:sqref>
        </x14:conditionalFormatting>
        <x14:conditionalFormatting xmlns:xm="http://schemas.microsoft.com/office/excel/2006/main">
          <x14:cfRule type="expression" priority="51" stopIfTrue="1" id="{95E519CB-6B98-4284-A142-9C7B07EF94D7}">
            <xm:f>Report_Est_PL!$B$3="M USD"</xm:f>
            <x14:dxf>
              <numFmt numFmtId="183" formatCode="#,##0,,_);\(#,##0,,\);&quot; - &quot;;@_)"/>
            </x14:dxf>
          </x14:cfRule>
          <xm:sqref>B127</xm:sqref>
        </x14:conditionalFormatting>
        <x14:conditionalFormatting xmlns:xm="http://schemas.microsoft.com/office/excel/2006/main">
          <x14:cfRule type="expression" priority="50" stopIfTrue="1" id="{B21D8094-1E58-4ADA-84F1-236802D82D50}">
            <xm:f>Report_Est_PL!$B$3="M USD"</xm:f>
            <x14:dxf>
              <numFmt numFmtId="183" formatCode="#,##0,,_);\(#,##0,,\);&quot; - &quot;;@_)"/>
            </x14:dxf>
          </x14:cfRule>
          <xm:sqref>C127</xm:sqref>
        </x14:conditionalFormatting>
        <x14:conditionalFormatting xmlns:xm="http://schemas.microsoft.com/office/excel/2006/main">
          <x14:cfRule type="expression" priority="49" stopIfTrue="1" id="{BDEC1BE0-7CCA-445A-9401-13C60D713659}">
            <xm:f>Report_Est_PL!$B$3="M USD"</xm:f>
            <x14:dxf>
              <numFmt numFmtId="183" formatCode="#,##0,,_);\(#,##0,,\);&quot; - &quot;;@_)"/>
            </x14:dxf>
          </x14:cfRule>
          <xm:sqref>D127</xm:sqref>
        </x14:conditionalFormatting>
        <x14:conditionalFormatting xmlns:xm="http://schemas.microsoft.com/office/excel/2006/main">
          <x14:cfRule type="expression" priority="48" stopIfTrue="1" id="{AF3384DE-E9CD-4D8F-A688-A5A9B6E3E5CE}">
            <xm:f>Report_Est_PL!$B$3="M USD"</xm:f>
            <x14:dxf>
              <numFmt numFmtId="183" formatCode="#,##0,,_);\(#,##0,,\);&quot; - &quot;;@_)"/>
            </x14:dxf>
          </x14:cfRule>
          <xm:sqref>E127</xm:sqref>
        </x14:conditionalFormatting>
        <x14:conditionalFormatting xmlns:xm="http://schemas.microsoft.com/office/excel/2006/main">
          <x14:cfRule type="expression" priority="47" stopIfTrue="1" id="{00160692-8149-43F1-B1E5-599DEA41266C}">
            <xm:f>Report_Est_PL!$B$3="M USD"</xm:f>
            <x14:dxf>
              <numFmt numFmtId="183" formatCode="#,##0,,_);\(#,##0,,\);&quot; - &quot;;@_)"/>
            </x14:dxf>
          </x14:cfRule>
          <xm:sqref>F127</xm:sqref>
        </x14:conditionalFormatting>
        <x14:conditionalFormatting xmlns:xm="http://schemas.microsoft.com/office/excel/2006/main">
          <x14:cfRule type="expression" priority="46" stopIfTrue="1" id="{C60FCDD7-D0D9-43D8-B9A3-CAE50D2DC64C}">
            <xm:f>Report_Est_PL!$B$3="M USD"</xm:f>
            <x14:dxf>
              <numFmt numFmtId="183" formatCode="#,##0,,_);\(#,##0,,\);&quot; - &quot;;@_)"/>
            </x14:dxf>
          </x14:cfRule>
          <xm:sqref>G127</xm:sqref>
        </x14:conditionalFormatting>
        <x14:conditionalFormatting xmlns:xm="http://schemas.microsoft.com/office/excel/2006/main">
          <x14:cfRule type="expression" priority="45" stopIfTrue="1" id="{D401AE06-F0DA-4C5C-B3CE-9FB510A3988A}">
            <xm:f>Report_Est_PL!$B$3="M USD"</xm:f>
            <x14:dxf>
              <numFmt numFmtId="183" formatCode="#,##0,,_);\(#,##0,,\);&quot; - &quot;;@_)"/>
            </x14:dxf>
          </x14:cfRule>
          <xm:sqref>H127</xm:sqref>
        </x14:conditionalFormatting>
        <x14:conditionalFormatting xmlns:xm="http://schemas.microsoft.com/office/excel/2006/main">
          <x14:cfRule type="expression" priority="44" stopIfTrue="1" id="{D2D60FC0-BF07-476D-8A23-92CF87209355}">
            <xm:f>Report_Est_PL!$B$3="M USD"</xm:f>
            <x14:dxf>
              <numFmt numFmtId="183" formatCode="#,##0,,_);\(#,##0,,\);&quot; - &quot;;@_)"/>
            </x14:dxf>
          </x14:cfRule>
          <xm:sqref>I127</xm:sqref>
        </x14:conditionalFormatting>
        <x14:conditionalFormatting xmlns:xm="http://schemas.microsoft.com/office/excel/2006/main">
          <x14:cfRule type="expression" priority="43" stopIfTrue="1" id="{A2DD3F4D-3D08-4630-80E2-59CC9223E5A3}">
            <xm:f>Report_Est_PL!$B$3="M USD"</xm:f>
            <x14:dxf>
              <numFmt numFmtId="183" formatCode="#,##0,,_);\(#,##0,,\);&quot; - &quot;;@_)"/>
            </x14:dxf>
          </x14:cfRule>
          <xm:sqref>J127</xm:sqref>
        </x14:conditionalFormatting>
        <x14:conditionalFormatting xmlns:xm="http://schemas.microsoft.com/office/excel/2006/main">
          <x14:cfRule type="expression" priority="42" stopIfTrue="1" id="{65A23233-13F5-4A97-84A1-8F53C762496E}">
            <xm:f>Report_Est_PL!$B$3="M USD"</xm:f>
            <x14:dxf>
              <numFmt numFmtId="183" formatCode="#,##0,,_);\(#,##0,,\);&quot; - &quot;;@_)"/>
            </x14:dxf>
          </x14:cfRule>
          <xm:sqref>K127</xm:sqref>
        </x14:conditionalFormatting>
        <x14:conditionalFormatting xmlns:xm="http://schemas.microsoft.com/office/excel/2006/main">
          <x14:cfRule type="expression" priority="41" stopIfTrue="1" id="{6B873514-A480-40F5-B5B9-16C4FC8DDC5B}">
            <xm:f>Report_Est_PL!$B$3="M USD"</xm:f>
            <x14:dxf>
              <numFmt numFmtId="183" formatCode="#,##0,,_);\(#,##0,,\);&quot; - &quot;;@_)"/>
            </x14:dxf>
          </x14:cfRule>
          <xm:sqref>L127</xm:sqref>
        </x14:conditionalFormatting>
        <x14:conditionalFormatting xmlns:xm="http://schemas.microsoft.com/office/excel/2006/main">
          <x14:cfRule type="expression" priority="40" stopIfTrue="1" id="{67EB3C24-E2FF-47AB-93EB-1DAEF82578E4}">
            <xm:f>Report_Est_PL!$B$3="M USD"</xm:f>
            <x14:dxf>
              <numFmt numFmtId="183" formatCode="#,##0,,_);\(#,##0,,\);&quot; - &quot;;@_)"/>
            </x14:dxf>
          </x14:cfRule>
          <xm:sqref>M127</xm:sqref>
        </x14:conditionalFormatting>
        <x14:conditionalFormatting xmlns:xm="http://schemas.microsoft.com/office/excel/2006/main">
          <x14:cfRule type="expression" priority="39" stopIfTrue="1" id="{B25161F4-A229-481F-8E16-847EF6131E03}">
            <xm:f>Report_Est_PL!$B$3="M USD"</xm:f>
            <x14:dxf>
              <numFmt numFmtId="183" formatCode="#,##0,,_);\(#,##0,,\);&quot; - &quot;;@_)"/>
            </x14:dxf>
          </x14:cfRule>
          <xm:sqref>A128</xm:sqref>
        </x14:conditionalFormatting>
        <x14:conditionalFormatting xmlns:xm="http://schemas.microsoft.com/office/excel/2006/main">
          <x14:cfRule type="expression" priority="38" stopIfTrue="1" id="{73ABB3CE-0700-417C-8E14-D73A16F233EC}">
            <xm:f>Report_Est_PL!$B$3="M USD"</xm:f>
            <x14:dxf>
              <numFmt numFmtId="183" formatCode="#,##0,,_);\(#,##0,,\);&quot; - &quot;;@_)"/>
            </x14:dxf>
          </x14:cfRule>
          <xm:sqref>B128</xm:sqref>
        </x14:conditionalFormatting>
        <x14:conditionalFormatting xmlns:xm="http://schemas.microsoft.com/office/excel/2006/main">
          <x14:cfRule type="expression" priority="37" stopIfTrue="1" id="{48D3E8D1-CF1D-48E6-B1A3-040C28931493}">
            <xm:f>Report_Est_PL!$B$3="M USD"</xm:f>
            <x14:dxf>
              <numFmt numFmtId="183" formatCode="#,##0,,_);\(#,##0,,\);&quot; - &quot;;@_)"/>
            </x14:dxf>
          </x14:cfRule>
          <xm:sqref>C128</xm:sqref>
        </x14:conditionalFormatting>
        <x14:conditionalFormatting xmlns:xm="http://schemas.microsoft.com/office/excel/2006/main">
          <x14:cfRule type="expression" priority="36" stopIfTrue="1" id="{6E28E48D-FC46-4E98-B3C1-EF1E0786CE77}">
            <xm:f>Report_Est_PL!$B$3="M USD"</xm:f>
            <x14:dxf>
              <numFmt numFmtId="183" formatCode="#,##0,,_);\(#,##0,,\);&quot; - &quot;;@_)"/>
            </x14:dxf>
          </x14:cfRule>
          <xm:sqref>D128</xm:sqref>
        </x14:conditionalFormatting>
        <x14:conditionalFormatting xmlns:xm="http://schemas.microsoft.com/office/excel/2006/main">
          <x14:cfRule type="expression" priority="35" stopIfTrue="1" id="{F621A910-4577-40E5-B7AD-DD847E3B3671}">
            <xm:f>Report_Est_PL!$B$3="M USD"</xm:f>
            <x14:dxf>
              <numFmt numFmtId="183" formatCode="#,##0,,_);\(#,##0,,\);&quot; - &quot;;@_)"/>
            </x14:dxf>
          </x14:cfRule>
          <xm:sqref>E128</xm:sqref>
        </x14:conditionalFormatting>
        <x14:conditionalFormatting xmlns:xm="http://schemas.microsoft.com/office/excel/2006/main">
          <x14:cfRule type="expression" priority="34" stopIfTrue="1" id="{AD731072-67C8-4F20-8D37-23BC60B5CE0D}">
            <xm:f>Report_Est_PL!$B$3="M USD"</xm:f>
            <x14:dxf>
              <numFmt numFmtId="183" formatCode="#,##0,,_);\(#,##0,,\);&quot; - &quot;;@_)"/>
            </x14:dxf>
          </x14:cfRule>
          <xm:sqref>F128</xm:sqref>
        </x14:conditionalFormatting>
        <x14:conditionalFormatting xmlns:xm="http://schemas.microsoft.com/office/excel/2006/main">
          <x14:cfRule type="expression" priority="33" stopIfTrue="1" id="{3C4B5056-7D7C-4A2C-996C-DE5B43ED987C}">
            <xm:f>Report_Est_PL!$B$3="M USD"</xm:f>
            <x14:dxf>
              <numFmt numFmtId="183" formatCode="#,##0,,_);\(#,##0,,\);&quot; - &quot;;@_)"/>
            </x14:dxf>
          </x14:cfRule>
          <xm:sqref>G128</xm:sqref>
        </x14:conditionalFormatting>
        <x14:conditionalFormatting xmlns:xm="http://schemas.microsoft.com/office/excel/2006/main">
          <x14:cfRule type="expression" priority="32" stopIfTrue="1" id="{18CDDA83-D242-4B7E-9BDD-E93A3884ED8D}">
            <xm:f>Report_Est_PL!$B$3="M USD"</xm:f>
            <x14:dxf>
              <numFmt numFmtId="183" formatCode="#,##0,,_);\(#,##0,,\);&quot; - &quot;;@_)"/>
            </x14:dxf>
          </x14:cfRule>
          <xm:sqref>H128</xm:sqref>
        </x14:conditionalFormatting>
        <x14:conditionalFormatting xmlns:xm="http://schemas.microsoft.com/office/excel/2006/main">
          <x14:cfRule type="expression" priority="31" stopIfTrue="1" id="{B98787CC-2B47-41CC-93AB-21195FE62CF6}">
            <xm:f>Report_Est_PL!$B$3="M USD"</xm:f>
            <x14:dxf>
              <numFmt numFmtId="183" formatCode="#,##0,,_);\(#,##0,,\);&quot; - &quot;;@_)"/>
            </x14:dxf>
          </x14:cfRule>
          <xm:sqref>I128</xm:sqref>
        </x14:conditionalFormatting>
        <x14:conditionalFormatting xmlns:xm="http://schemas.microsoft.com/office/excel/2006/main">
          <x14:cfRule type="expression" priority="30" stopIfTrue="1" id="{2ADBC010-5FDF-4CD0-A70B-A4E4673F68E6}">
            <xm:f>Report_Est_PL!$B$3="M USD"</xm:f>
            <x14:dxf>
              <numFmt numFmtId="183" formatCode="#,##0,,_);\(#,##0,,\);&quot; - &quot;;@_)"/>
            </x14:dxf>
          </x14:cfRule>
          <xm:sqref>J128</xm:sqref>
        </x14:conditionalFormatting>
        <x14:conditionalFormatting xmlns:xm="http://schemas.microsoft.com/office/excel/2006/main">
          <x14:cfRule type="expression" priority="29" stopIfTrue="1" id="{68A35367-74BF-496D-901E-DC044B690983}">
            <xm:f>Report_Est_PL!$B$3="M USD"</xm:f>
            <x14:dxf>
              <numFmt numFmtId="183" formatCode="#,##0,,_);\(#,##0,,\);&quot; - &quot;;@_)"/>
            </x14:dxf>
          </x14:cfRule>
          <xm:sqref>K128</xm:sqref>
        </x14:conditionalFormatting>
        <x14:conditionalFormatting xmlns:xm="http://schemas.microsoft.com/office/excel/2006/main">
          <x14:cfRule type="expression" priority="28" stopIfTrue="1" id="{B8781404-B821-44D6-BEC2-ED61B1203256}">
            <xm:f>Report_Est_PL!$B$3="M USD"</xm:f>
            <x14:dxf>
              <numFmt numFmtId="183" formatCode="#,##0,,_);\(#,##0,,\);&quot; - &quot;;@_)"/>
            </x14:dxf>
          </x14:cfRule>
          <xm:sqref>L128</xm:sqref>
        </x14:conditionalFormatting>
        <x14:conditionalFormatting xmlns:xm="http://schemas.microsoft.com/office/excel/2006/main">
          <x14:cfRule type="expression" priority="27" stopIfTrue="1" id="{00C8F9A5-3D03-46C3-A252-539C1EA85272}">
            <xm:f>Report_Est_PL!$B$3="M USD"</xm:f>
            <x14:dxf>
              <numFmt numFmtId="183" formatCode="#,##0,,_);\(#,##0,,\);&quot; - &quot;;@_)"/>
            </x14:dxf>
          </x14:cfRule>
          <xm:sqref>M128</xm:sqref>
        </x14:conditionalFormatting>
        <x14:conditionalFormatting xmlns:xm="http://schemas.microsoft.com/office/excel/2006/main">
          <x14:cfRule type="expression" priority="26" stopIfTrue="1" id="{63F29812-5928-4BA3-82A4-8A20C1C4A15F}">
            <xm:f>Report_Est_PL!$B$3="M USD"</xm:f>
            <x14:dxf>
              <numFmt numFmtId="183" formatCode="#,##0,,_);\(#,##0,,\);&quot; - &quot;;@_)"/>
            </x14:dxf>
          </x14:cfRule>
          <xm:sqref>A129</xm:sqref>
        </x14:conditionalFormatting>
        <x14:conditionalFormatting xmlns:xm="http://schemas.microsoft.com/office/excel/2006/main">
          <x14:cfRule type="expression" priority="25" stopIfTrue="1" id="{C943DB0C-28AF-4183-883C-03AB28872C3B}">
            <xm:f>Report_Est_PL!$B$3="M USD"</xm:f>
            <x14:dxf>
              <numFmt numFmtId="183" formatCode="#,##0,,_);\(#,##0,,\);&quot; - &quot;;@_)"/>
            </x14:dxf>
          </x14:cfRule>
          <xm:sqref>B129</xm:sqref>
        </x14:conditionalFormatting>
        <x14:conditionalFormatting xmlns:xm="http://schemas.microsoft.com/office/excel/2006/main">
          <x14:cfRule type="expression" priority="24" stopIfTrue="1" id="{C8762B94-B26A-4BD3-8155-7C13D78EF070}">
            <xm:f>Report_Est_PL!$B$3="M USD"</xm:f>
            <x14:dxf>
              <numFmt numFmtId="183" formatCode="#,##0,,_);\(#,##0,,\);&quot; - &quot;;@_)"/>
            </x14:dxf>
          </x14:cfRule>
          <xm:sqref>C129</xm:sqref>
        </x14:conditionalFormatting>
        <x14:conditionalFormatting xmlns:xm="http://schemas.microsoft.com/office/excel/2006/main">
          <x14:cfRule type="expression" priority="23" stopIfTrue="1" id="{A9D18380-72E5-4F04-8CBF-4AB70ABB21B6}">
            <xm:f>Report_Est_PL!$B$3="M USD"</xm:f>
            <x14:dxf>
              <numFmt numFmtId="183" formatCode="#,##0,,_);\(#,##0,,\);&quot; - &quot;;@_)"/>
            </x14:dxf>
          </x14:cfRule>
          <xm:sqref>D129</xm:sqref>
        </x14:conditionalFormatting>
        <x14:conditionalFormatting xmlns:xm="http://schemas.microsoft.com/office/excel/2006/main">
          <x14:cfRule type="expression" priority="22" stopIfTrue="1" id="{2A4A18B7-236D-4BEB-A46A-F22CF470665B}">
            <xm:f>Report_Est_PL!$B$3="M USD"</xm:f>
            <x14:dxf>
              <numFmt numFmtId="183" formatCode="#,##0,,_);\(#,##0,,\);&quot; - &quot;;@_)"/>
            </x14:dxf>
          </x14:cfRule>
          <xm:sqref>E129</xm:sqref>
        </x14:conditionalFormatting>
        <x14:conditionalFormatting xmlns:xm="http://schemas.microsoft.com/office/excel/2006/main">
          <x14:cfRule type="expression" priority="21" stopIfTrue="1" id="{FEE65940-29B6-49FD-964B-D4C32C74EE86}">
            <xm:f>Report_Est_PL!$B$3="M USD"</xm:f>
            <x14:dxf>
              <numFmt numFmtId="183" formatCode="#,##0,,_);\(#,##0,,\);&quot; - &quot;;@_)"/>
            </x14:dxf>
          </x14:cfRule>
          <xm:sqref>F129</xm:sqref>
        </x14:conditionalFormatting>
        <x14:conditionalFormatting xmlns:xm="http://schemas.microsoft.com/office/excel/2006/main">
          <x14:cfRule type="expression" priority="20" stopIfTrue="1" id="{A16401F8-15E2-47E3-9D28-06E0CA8EC029}">
            <xm:f>Report_Est_PL!$B$3="M USD"</xm:f>
            <x14:dxf>
              <numFmt numFmtId="183" formatCode="#,##0,,_);\(#,##0,,\);&quot; - &quot;;@_)"/>
            </x14:dxf>
          </x14:cfRule>
          <xm:sqref>G129</xm:sqref>
        </x14:conditionalFormatting>
        <x14:conditionalFormatting xmlns:xm="http://schemas.microsoft.com/office/excel/2006/main">
          <x14:cfRule type="expression" priority="19" stopIfTrue="1" id="{2144771C-E7B2-4240-B56A-2394DB07800A}">
            <xm:f>Report_Est_PL!$B$3="M USD"</xm:f>
            <x14:dxf>
              <numFmt numFmtId="183" formatCode="#,##0,,_);\(#,##0,,\);&quot; - &quot;;@_)"/>
            </x14:dxf>
          </x14:cfRule>
          <xm:sqref>H129</xm:sqref>
        </x14:conditionalFormatting>
        <x14:conditionalFormatting xmlns:xm="http://schemas.microsoft.com/office/excel/2006/main">
          <x14:cfRule type="expression" priority="18" stopIfTrue="1" id="{FAAE4DA8-7A7F-4CB3-95AC-53E6818565A4}">
            <xm:f>Report_Est_PL!$B$3="M USD"</xm:f>
            <x14:dxf>
              <numFmt numFmtId="183" formatCode="#,##0,,_);\(#,##0,,\);&quot; - &quot;;@_)"/>
            </x14:dxf>
          </x14:cfRule>
          <xm:sqref>I129</xm:sqref>
        </x14:conditionalFormatting>
        <x14:conditionalFormatting xmlns:xm="http://schemas.microsoft.com/office/excel/2006/main">
          <x14:cfRule type="expression" priority="17" stopIfTrue="1" id="{177635AA-16D8-4938-B5FD-70A2B7488B0B}">
            <xm:f>Report_Est_PL!$B$3="M USD"</xm:f>
            <x14:dxf>
              <numFmt numFmtId="183" formatCode="#,##0,,_);\(#,##0,,\);&quot; - &quot;;@_)"/>
            </x14:dxf>
          </x14:cfRule>
          <xm:sqref>J129</xm:sqref>
        </x14:conditionalFormatting>
        <x14:conditionalFormatting xmlns:xm="http://schemas.microsoft.com/office/excel/2006/main">
          <x14:cfRule type="expression" priority="16" stopIfTrue="1" id="{0BAF5E53-EE8B-429E-8138-FA51289DA3E7}">
            <xm:f>Report_Est_PL!$B$3="M USD"</xm:f>
            <x14:dxf>
              <numFmt numFmtId="183" formatCode="#,##0,,_);\(#,##0,,\);&quot; - &quot;;@_)"/>
            </x14:dxf>
          </x14:cfRule>
          <xm:sqref>K129</xm:sqref>
        </x14:conditionalFormatting>
        <x14:conditionalFormatting xmlns:xm="http://schemas.microsoft.com/office/excel/2006/main">
          <x14:cfRule type="expression" priority="15" stopIfTrue="1" id="{8F76D7EE-32CF-48A0-BF4F-36CC64CA3674}">
            <xm:f>Report_Est_PL!$B$3="M USD"</xm:f>
            <x14:dxf>
              <numFmt numFmtId="183" formatCode="#,##0,,_);\(#,##0,,\);&quot; - &quot;;@_)"/>
            </x14:dxf>
          </x14:cfRule>
          <xm:sqref>L129</xm:sqref>
        </x14:conditionalFormatting>
        <x14:conditionalFormatting xmlns:xm="http://schemas.microsoft.com/office/excel/2006/main">
          <x14:cfRule type="expression" priority="14" stopIfTrue="1" id="{C276BF02-C3B9-432E-B7DF-14D14348986A}">
            <xm:f>Report_Est_PL!$B$3="M USD"</xm:f>
            <x14:dxf>
              <numFmt numFmtId="183" formatCode="#,##0,,_);\(#,##0,,\);&quot; - &quot;;@_)"/>
            </x14:dxf>
          </x14:cfRule>
          <xm:sqref>M129</xm:sqref>
        </x14:conditionalFormatting>
        <x14:conditionalFormatting xmlns:xm="http://schemas.microsoft.com/office/excel/2006/main">
          <x14:cfRule type="expression" priority="13" stopIfTrue="1" id="{3519950C-22AB-4E5F-8E31-5690CF313818}">
            <xm:f>Report_Est_PL!$B$3="M USD"</xm:f>
            <x14:dxf>
              <numFmt numFmtId="183" formatCode="#,##0,,_);\(#,##0,,\);&quot; - &quot;;@_)"/>
            </x14:dxf>
          </x14:cfRule>
          <xm:sqref>A130</xm:sqref>
        </x14:conditionalFormatting>
        <x14:conditionalFormatting xmlns:xm="http://schemas.microsoft.com/office/excel/2006/main">
          <x14:cfRule type="expression" priority="12" stopIfTrue="1" id="{6DFB5128-AED9-44E3-B166-3AE0F7CCF87F}">
            <xm:f>Report_Est_PL!$B$3="M USD"</xm:f>
            <x14:dxf>
              <numFmt numFmtId="183" formatCode="#,##0,,_);\(#,##0,,\);&quot; - &quot;;@_)"/>
            </x14:dxf>
          </x14:cfRule>
          <xm:sqref>B130</xm:sqref>
        </x14:conditionalFormatting>
        <x14:conditionalFormatting xmlns:xm="http://schemas.microsoft.com/office/excel/2006/main">
          <x14:cfRule type="expression" priority="11" stopIfTrue="1" id="{24BB520F-96F8-4B8D-AC79-73CB383EC41D}">
            <xm:f>Report_Est_PL!$B$3="M USD"</xm:f>
            <x14:dxf>
              <numFmt numFmtId="183" formatCode="#,##0,,_);\(#,##0,,\);&quot; - &quot;;@_)"/>
            </x14:dxf>
          </x14:cfRule>
          <xm:sqref>C130</xm:sqref>
        </x14:conditionalFormatting>
        <x14:conditionalFormatting xmlns:xm="http://schemas.microsoft.com/office/excel/2006/main">
          <x14:cfRule type="expression" priority="10" stopIfTrue="1" id="{28CAB7B2-B249-41AE-9FB6-169D4997D349}">
            <xm:f>Report_Est_PL!$B$3="M USD"</xm:f>
            <x14:dxf>
              <numFmt numFmtId="183" formatCode="#,##0,,_);\(#,##0,,\);&quot; - &quot;;@_)"/>
            </x14:dxf>
          </x14:cfRule>
          <xm:sqref>D130</xm:sqref>
        </x14:conditionalFormatting>
        <x14:conditionalFormatting xmlns:xm="http://schemas.microsoft.com/office/excel/2006/main">
          <x14:cfRule type="expression" priority="9" stopIfTrue="1" id="{2EF68722-D2C4-480F-9995-14577CDC532C}">
            <xm:f>Report_Est_PL!$B$3="M USD"</xm:f>
            <x14:dxf>
              <numFmt numFmtId="183" formatCode="#,##0,,_);\(#,##0,,\);&quot; - &quot;;@_)"/>
            </x14:dxf>
          </x14:cfRule>
          <xm:sqref>E130</xm:sqref>
        </x14:conditionalFormatting>
        <x14:conditionalFormatting xmlns:xm="http://schemas.microsoft.com/office/excel/2006/main">
          <x14:cfRule type="expression" priority="8" stopIfTrue="1" id="{8A344FA6-931A-481B-AAAF-C598E2F2F422}">
            <xm:f>Report_Est_PL!$B$3="M USD"</xm:f>
            <x14:dxf>
              <numFmt numFmtId="183" formatCode="#,##0,,_);\(#,##0,,\);&quot; - &quot;;@_)"/>
            </x14:dxf>
          </x14:cfRule>
          <xm:sqref>F130</xm:sqref>
        </x14:conditionalFormatting>
        <x14:conditionalFormatting xmlns:xm="http://schemas.microsoft.com/office/excel/2006/main">
          <x14:cfRule type="expression" priority="7" stopIfTrue="1" id="{2AF10B78-0852-4E43-8818-19DF61E980D4}">
            <xm:f>Report_Est_PL!$B$3="M USD"</xm:f>
            <x14:dxf>
              <numFmt numFmtId="183" formatCode="#,##0,,_);\(#,##0,,\);&quot; - &quot;;@_)"/>
            </x14:dxf>
          </x14:cfRule>
          <xm:sqref>G130</xm:sqref>
        </x14:conditionalFormatting>
        <x14:conditionalFormatting xmlns:xm="http://schemas.microsoft.com/office/excel/2006/main">
          <x14:cfRule type="expression" priority="6" stopIfTrue="1" id="{ED1CCB4C-15A7-4D2E-B6EC-C3F2BE2AF1BD}">
            <xm:f>Report_Est_PL!$B$3="M USD"</xm:f>
            <x14:dxf>
              <numFmt numFmtId="183" formatCode="#,##0,,_);\(#,##0,,\);&quot; - &quot;;@_)"/>
            </x14:dxf>
          </x14:cfRule>
          <xm:sqref>H130</xm:sqref>
        </x14:conditionalFormatting>
        <x14:conditionalFormatting xmlns:xm="http://schemas.microsoft.com/office/excel/2006/main">
          <x14:cfRule type="expression" priority="5" stopIfTrue="1" id="{866528B6-F0B8-489B-8BFC-8C6C9AA37C22}">
            <xm:f>Report_Est_PL!$B$3="M USD"</xm:f>
            <x14:dxf>
              <numFmt numFmtId="183" formatCode="#,##0,,_);\(#,##0,,\);&quot; - &quot;;@_)"/>
            </x14:dxf>
          </x14:cfRule>
          <xm:sqref>I130</xm:sqref>
        </x14:conditionalFormatting>
        <x14:conditionalFormatting xmlns:xm="http://schemas.microsoft.com/office/excel/2006/main">
          <x14:cfRule type="expression" priority="4" stopIfTrue="1" id="{2ECC897B-93DC-451F-B9E4-8881410D59E2}">
            <xm:f>Report_Est_PL!$B$3="M USD"</xm:f>
            <x14:dxf>
              <numFmt numFmtId="183" formatCode="#,##0,,_);\(#,##0,,\);&quot; - &quot;;@_)"/>
            </x14:dxf>
          </x14:cfRule>
          <xm:sqref>J130</xm:sqref>
        </x14:conditionalFormatting>
        <x14:conditionalFormatting xmlns:xm="http://schemas.microsoft.com/office/excel/2006/main">
          <x14:cfRule type="expression" priority="3" stopIfTrue="1" id="{365C6372-6BBD-4C32-918E-7540F0217301}">
            <xm:f>Report_Est_PL!$B$3="M USD"</xm:f>
            <x14:dxf>
              <numFmt numFmtId="183" formatCode="#,##0,,_);\(#,##0,,\);&quot; - &quot;;@_)"/>
            </x14:dxf>
          </x14:cfRule>
          <xm:sqref>K130</xm:sqref>
        </x14:conditionalFormatting>
        <x14:conditionalFormatting xmlns:xm="http://schemas.microsoft.com/office/excel/2006/main">
          <x14:cfRule type="expression" priority="2" stopIfTrue="1" id="{25E66C0A-80DB-4483-AE41-F279078884EA}">
            <xm:f>Report_Est_PL!$B$3="M USD"</xm:f>
            <x14:dxf>
              <numFmt numFmtId="183" formatCode="#,##0,,_);\(#,##0,,\);&quot; - &quot;;@_)"/>
            </x14:dxf>
          </x14:cfRule>
          <xm:sqref>L130</xm:sqref>
        </x14:conditionalFormatting>
        <x14:conditionalFormatting xmlns:xm="http://schemas.microsoft.com/office/excel/2006/main">
          <x14:cfRule type="expression" priority="1" stopIfTrue="1" id="{79A39542-60D3-45F0-8C7F-95EC248F6F44}">
            <xm:f>Report_Est_PL!$B$3="M USD"</xm:f>
            <x14:dxf>
              <numFmt numFmtId="183" formatCode="#,##0,,_);\(#,##0,,\);&quot; - &quot;;@_)"/>
            </x14:dxf>
          </x14:cfRule>
          <xm:sqref>M130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C1037-B061-49BE-A60A-C6220D4CE988}">
  <sheetPr>
    <tabColor rgb="FF00324B"/>
    <pageSetUpPr fitToPage="1"/>
  </sheetPr>
  <dimension ref="A1:O6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4.125" defaultRowHeight="14.25" customHeight="1" x14ac:dyDescent="0.3"/>
  <cols>
    <col min="1" max="1" width="14.125" style="5"/>
    <col min="2" max="5" width="14.125" style="4"/>
    <col min="6" max="13" width="14.125" style="5"/>
    <col min="14" max="14" width="14.125" style="5" customWidth="1"/>
    <col min="15" max="16384" width="14.125" style="5"/>
  </cols>
  <sheetData>
    <row r="1" spans="1:15" s="1" customFormat="1" ht="14.25" customHeight="1" x14ac:dyDescent="0.3">
      <c r="A1" s="22" t="s">
        <v>162</v>
      </c>
      <c r="B1" s="2"/>
      <c r="C1" s="2"/>
      <c r="D1" s="2"/>
      <c r="E1" s="2"/>
    </row>
    <row r="2" spans="1:15" ht="14.25" customHeight="1" x14ac:dyDescent="0.3">
      <c r="A2" s="3"/>
    </row>
    <row r="3" spans="1:15" ht="14.25" customHeight="1" x14ac:dyDescent="0.3">
      <c r="A3" s="3"/>
      <c r="F3" s="26" t="s">
        <v>87</v>
      </c>
      <c r="G3" s="26"/>
      <c r="H3" s="26"/>
      <c r="I3" s="27" t="s">
        <v>88</v>
      </c>
      <c r="J3" s="27"/>
      <c r="K3" s="27"/>
      <c r="L3" s="27"/>
      <c r="M3" s="27"/>
    </row>
    <row r="4" spans="1:15" s="4" customFormat="1" ht="14.25" customHeight="1" x14ac:dyDescent="0.3">
      <c r="A4" s="7" t="s">
        <v>50</v>
      </c>
      <c r="B4" s="7" t="s">
        <v>51</v>
      </c>
      <c r="C4" s="7" t="s">
        <v>52</v>
      </c>
      <c r="D4" s="7" t="s">
        <v>53</v>
      </c>
      <c r="E4" s="7" t="s">
        <v>85</v>
      </c>
      <c r="F4" s="16">
        <v>2023</v>
      </c>
      <c r="G4" s="16">
        <v>2024</v>
      </c>
      <c r="H4" s="17" t="s">
        <v>79</v>
      </c>
      <c r="I4" s="17" t="s">
        <v>86</v>
      </c>
      <c r="J4" s="25">
        <v>2026</v>
      </c>
      <c r="K4" s="25">
        <v>2027</v>
      </c>
      <c r="L4" s="25">
        <v>2028</v>
      </c>
      <c r="M4" s="25">
        <v>2029</v>
      </c>
      <c r="N4" s="7" t="s">
        <v>13</v>
      </c>
      <c r="O4" s="7" t="s">
        <v>55</v>
      </c>
    </row>
    <row r="5" spans="1:15" ht="14.25" customHeight="1" x14ac:dyDescent="0.3">
      <c r="A5" s="24" t="s">
        <v>48</v>
      </c>
      <c r="B5" s="24" t="s">
        <v>49</v>
      </c>
      <c r="C5" s="24" t="s">
        <v>49</v>
      </c>
      <c r="D5" s="24" t="s">
        <v>49</v>
      </c>
      <c r="E5" s="24" t="s">
        <v>49</v>
      </c>
      <c r="F5" s="23">
        <f>PL!F35+PL_A!F35</f>
        <v>834356</v>
      </c>
      <c r="G5" s="23">
        <f>PL!G35+PL_A!G35</f>
        <v>804784</v>
      </c>
      <c r="H5" s="23">
        <f>PL!H35+PL_A!H35</f>
        <v>396278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0" t="s">
        <v>21</v>
      </c>
      <c r="O5" s="21"/>
    </row>
    <row r="6" spans="1:15" ht="14.25" customHeight="1" x14ac:dyDescent="0.3">
      <c r="A6" s="50"/>
      <c r="B6" s="50"/>
      <c r="C6" s="50"/>
      <c r="D6" s="50"/>
      <c r="E6" s="50" t="s">
        <v>89</v>
      </c>
      <c r="F6" s="51">
        <f t="shared" ref="F6:M6" si="0">SUM(F5:F5)</f>
        <v>834356</v>
      </c>
      <c r="G6" s="51">
        <f t="shared" si="0"/>
        <v>804784</v>
      </c>
      <c r="H6" s="51">
        <f t="shared" si="0"/>
        <v>396278</v>
      </c>
      <c r="I6" s="51">
        <f t="shared" si="0"/>
        <v>0</v>
      </c>
      <c r="J6" s="51">
        <f t="shared" si="0"/>
        <v>0</v>
      </c>
      <c r="K6" s="51">
        <f t="shared" si="0"/>
        <v>0</v>
      </c>
      <c r="L6" s="51">
        <f t="shared" si="0"/>
        <v>0</v>
      </c>
      <c r="M6" s="51">
        <f t="shared" si="0"/>
        <v>0</v>
      </c>
    </row>
  </sheetData>
  <sheetProtection formatCells="0" formatColumns="0" formatRows="0" insertRows="0" deleteRows="0"/>
  <phoneticPr fontId="1" type="noConversion"/>
  <pageMargins left="0.25" right="0.25" top="0.75" bottom="0.75" header="0.3" footer="0.3"/>
  <pageSetup paperSize="9" scale="38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" stopIfTrue="1" id="{D9D8C4A9-1FF2-4F53-8DEC-9BD8A77C32EC}">
            <xm:f>Report_Est_PL!$B$3="M USD"</xm:f>
            <x14:dxf>
              <numFmt numFmtId="183" formatCode="#,##0,,_);\(#,##0,,\);&quot; - &quot;;@_)"/>
            </x14:dxf>
          </x14:cfRule>
          <xm:sqref>F5</xm:sqref>
        </x14:conditionalFormatting>
        <x14:conditionalFormatting xmlns:xm="http://schemas.microsoft.com/office/excel/2006/main">
          <x14:cfRule type="expression" priority="17" stopIfTrue="1" id="{674ACF48-D3FB-47F2-9A7B-1D5F634F755D}">
            <xm:f>Report_Est_PL!$B$3="M USD"</xm:f>
            <x14:dxf>
              <numFmt numFmtId="183" formatCode="#,##0,,_);\(#,##0,,\);&quot; - &quot;;@_)"/>
            </x14:dxf>
          </x14:cfRule>
          <xm:sqref>G5</xm:sqref>
        </x14:conditionalFormatting>
        <x14:conditionalFormatting xmlns:xm="http://schemas.microsoft.com/office/excel/2006/main">
          <x14:cfRule type="expression" priority="16" stopIfTrue="1" id="{0F36A155-AF3D-4397-838A-F73E1F42AADF}">
            <xm:f>Report_Est_PL!$B$3="M USD"</xm:f>
            <x14:dxf>
              <numFmt numFmtId="183" formatCode="#,##0,,_);\(#,##0,,\);&quot; - &quot;;@_)"/>
            </x14:dxf>
          </x14:cfRule>
          <xm:sqref>H5</xm:sqref>
        </x14:conditionalFormatting>
        <x14:conditionalFormatting xmlns:xm="http://schemas.microsoft.com/office/excel/2006/main">
          <x14:cfRule type="expression" priority="15" stopIfTrue="1" id="{89E969E6-6677-4526-A52C-B6E90047106F}">
            <xm:f>Report_Est_PL!$B$3="M USD"</xm:f>
            <x14:dxf>
              <numFmt numFmtId="183" formatCode="#,##0,,_);\(#,##0,,\);&quot; - &quot;;@_)"/>
            </x14:dxf>
          </x14:cfRule>
          <xm:sqref>I5</xm:sqref>
        </x14:conditionalFormatting>
        <x14:conditionalFormatting xmlns:xm="http://schemas.microsoft.com/office/excel/2006/main">
          <x14:cfRule type="expression" priority="14" stopIfTrue="1" id="{98B72328-941B-418A-8CD1-08ABCF8BC7D4}">
            <xm:f>Report_Est_PL!$B$3="M USD"</xm:f>
            <x14:dxf>
              <numFmt numFmtId="183" formatCode="#,##0,,_);\(#,##0,,\);&quot; - &quot;;@_)"/>
            </x14:dxf>
          </x14:cfRule>
          <xm:sqref>J5</xm:sqref>
        </x14:conditionalFormatting>
        <x14:conditionalFormatting xmlns:xm="http://schemas.microsoft.com/office/excel/2006/main">
          <x14:cfRule type="expression" priority="13" stopIfTrue="1" id="{9BED15AE-6CAD-4CC5-A074-564EAEF31449}">
            <xm:f>Report_Est_PL!$B$3="M USD"</xm:f>
            <x14:dxf>
              <numFmt numFmtId="183" formatCode="#,##0,,_);\(#,##0,,\);&quot; - &quot;;@_)"/>
            </x14:dxf>
          </x14:cfRule>
          <xm:sqref>K5</xm:sqref>
        </x14:conditionalFormatting>
        <x14:conditionalFormatting xmlns:xm="http://schemas.microsoft.com/office/excel/2006/main">
          <x14:cfRule type="expression" priority="12" stopIfTrue="1" id="{2CEFBE7B-8035-4BAD-BC48-56EAE29C4AC8}">
            <xm:f>Report_Est_PL!$B$3="M USD"</xm:f>
            <x14:dxf>
              <numFmt numFmtId="183" formatCode="#,##0,,_);\(#,##0,,\);&quot; - &quot;;@_)"/>
            </x14:dxf>
          </x14:cfRule>
          <xm:sqref>L5</xm:sqref>
        </x14:conditionalFormatting>
        <x14:conditionalFormatting xmlns:xm="http://schemas.microsoft.com/office/excel/2006/main">
          <x14:cfRule type="expression" priority="11" stopIfTrue="1" id="{34A23849-D4D8-432A-9724-D5BFD8BAF720}">
            <xm:f>Report_Est_PL!$B$3="M USD"</xm:f>
            <x14:dxf>
              <numFmt numFmtId="183" formatCode="#,##0,,_);\(#,##0,,\);&quot; - &quot;;@_)"/>
            </x14:dxf>
          </x14:cfRule>
          <xm:sqref>M5</xm:sqref>
        </x14:conditionalFormatting>
        <x14:conditionalFormatting xmlns:xm="http://schemas.microsoft.com/office/excel/2006/main">
          <x14:cfRule type="expression" priority="10" stopIfTrue="1" id="{91703CD5-0901-4646-ADB3-412BC223D669}">
            <xm:f>Report_Est_PL!$B$3="M USD"</xm:f>
            <x14:dxf>
              <numFmt numFmtId="183" formatCode="#,##0,,_);\(#,##0,,\);&quot; - &quot;;@_)"/>
            </x14:dxf>
          </x14:cfRule>
          <xm:sqref>N5</xm:sqref>
        </x14:conditionalFormatting>
        <x14:conditionalFormatting xmlns:xm="http://schemas.microsoft.com/office/excel/2006/main">
          <x14:cfRule type="expression" priority="9" stopIfTrue="1" id="{944F86DC-5780-43C5-A37A-552EDD285745}">
            <xm:f>Report_Est_PL!$B$3="M USD"</xm:f>
            <x14:dxf>
              <numFmt numFmtId="183" formatCode="#,##0,,_);\(#,##0,,\);&quot; - &quot;;@_)"/>
            </x14:dxf>
          </x14:cfRule>
          <xm:sqref>O5</xm:sqref>
        </x14:conditionalFormatting>
        <x14:conditionalFormatting xmlns:xm="http://schemas.microsoft.com/office/excel/2006/main">
          <x14:cfRule type="expression" priority="8" stopIfTrue="1" id="{5EF3E683-56A5-4B67-9FEA-D7ED1F0A7E2C}">
            <xm:f>Report_Est_PL!$B$3="M USD"</xm:f>
            <x14:dxf>
              <numFmt numFmtId="183" formatCode="#,##0,,_);\(#,##0,,\);&quot; - &quot;;@_)"/>
            </x14:dxf>
          </x14:cfRule>
          <xm:sqref>F6</xm:sqref>
        </x14:conditionalFormatting>
        <x14:conditionalFormatting xmlns:xm="http://schemas.microsoft.com/office/excel/2006/main">
          <x14:cfRule type="expression" priority="7" stopIfTrue="1" id="{1C68A981-AD6B-473A-AAFB-8C19795FA7B3}">
            <xm:f>Report_Est_PL!$B$3="M USD"</xm:f>
            <x14:dxf>
              <numFmt numFmtId="183" formatCode="#,##0,,_);\(#,##0,,\);&quot; - &quot;;@_)"/>
            </x14:dxf>
          </x14:cfRule>
          <xm:sqref>G6</xm:sqref>
        </x14:conditionalFormatting>
        <x14:conditionalFormatting xmlns:xm="http://schemas.microsoft.com/office/excel/2006/main">
          <x14:cfRule type="expression" priority="6" stopIfTrue="1" id="{23855EFC-180C-47D9-9B1B-E5A2D43CF12F}">
            <xm:f>Report_Est_PL!$B$3="M USD"</xm:f>
            <x14:dxf>
              <numFmt numFmtId="183" formatCode="#,##0,,_);\(#,##0,,\);&quot; - &quot;;@_)"/>
            </x14:dxf>
          </x14:cfRule>
          <xm:sqref>H6</xm:sqref>
        </x14:conditionalFormatting>
        <x14:conditionalFormatting xmlns:xm="http://schemas.microsoft.com/office/excel/2006/main">
          <x14:cfRule type="expression" priority="5" stopIfTrue="1" id="{2169CF2B-75F7-4D70-ACC9-2A8DE81AF9D9}">
            <xm:f>Report_Est_PL!$B$3="M USD"</xm:f>
            <x14:dxf>
              <numFmt numFmtId="183" formatCode="#,##0,,_);\(#,##0,,\);&quot; - &quot;;@_)"/>
            </x14:dxf>
          </x14:cfRule>
          <xm:sqref>I6</xm:sqref>
        </x14:conditionalFormatting>
        <x14:conditionalFormatting xmlns:xm="http://schemas.microsoft.com/office/excel/2006/main">
          <x14:cfRule type="expression" priority="4" stopIfTrue="1" id="{A7537EE2-E44E-42C9-94A3-853006E381B8}">
            <xm:f>Report_Est_PL!$B$3="M USD"</xm:f>
            <x14:dxf>
              <numFmt numFmtId="183" formatCode="#,##0,,_);\(#,##0,,\);&quot; - &quot;;@_)"/>
            </x14:dxf>
          </x14:cfRule>
          <xm:sqref>J6</xm:sqref>
        </x14:conditionalFormatting>
        <x14:conditionalFormatting xmlns:xm="http://schemas.microsoft.com/office/excel/2006/main">
          <x14:cfRule type="expression" priority="3" stopIfTrue="1" id="{87BFA2F6-64B7-4BC9-8676-9700C35A10C8}">
            <xm:f>Report_Est_PL!$B$3="M USD"</xm:f>
            <x14:dxf>
              <numFmt numFmtId="183" formatCode="#,##0,,_);\(#,##0,,\);&quot; - &quot;;@_)"/>
            </x14:dxf>
          </x14:cfRule>
          <xm:sqref>K6</xm:sqref>
        </x14:conditionalFormatting>
        <x14:conditionalFormatting xmlns:xm="http://schemas.microsoft.com/office/excel/2006/main">
          <x14:cfRule type="expression" priority="2" stopIfTrue="1" id="{46C1D24E-B3FA-45AB-9AA6-1E638FF6DD14}">
            <xm:f>Report_Est_PL!$B$3="M USD"</xm:f>
            <x14:dxf>
              <numFmt numFmtId="183" formatCode="#,##0,,_);\(#,##0,,\);&quot; - &quot;;@_)"/>
            </x14:dxf>
          </x14:cfRule>
          <xm:sqref>L6</xm:sqref>
        </x14:conditionalFormatting>
        <x14:conditionalFormatting xmlns:xm="http://schemas.microsoft.com/office/excel/2006/main">
          <x14:cfRule type="expression" priority="1" stopIfTrue="1" id="{189D8F6E-BB22-4CE1-9944-571D0650E0FE}">
            <xm:f>Report_Est_PL!$B$3="M USD"</xm:f>
            <x14:dxf>
              <numFmt numFmtId="183" formatCode="#,##0,,_);\(#,##0,,\);&quot; - &quot;;@_)"/>
            </x14:dxf>
          </x14:cfRule>
          <xm:sqref>M6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FFB09-D281-486D-BC38-9AF5AB8AE83A}">
  <sheetPr>
    <tabColor rgb="FF7D1900"/>
    <pageSetUpPr fitToPage="1"/>
  </sheetPr>
  <dimension ref="A1:P3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4.125" defaultRowHeight="14.25" customHeight="1" x14ac:dyDescent="0.3"/>
  <cols>
    <col min="1" max="1" width="14.125" style="5"/>
    <col min="2" max="5" width="14.125" style="4"/>
    <col min="6" max="14" width="14.125" style="5"/>
    <col min="15" max="15" width="14.125" style="5" customWidth="1"/>
    <col min="16" max="16384" width="14.125" style="5"/>
  </cols>
  <sheetData>
    <row r="1" spans="1:16" s="1" customFormat="1" ht="14.25" customHeight="1" x14ac:dyDescent="0.3">
      <c r="A1" s="22" t="s">
        <v>163</v>
      </c>
      <c r="B1" s="2"/>
      <c r="C1" s="2"/>
      <c r="D1" s="2"/>
      <c r="E1" s="2"/>
    </row>
    <row r="2" spans="1:16" ht="14.25" customHeight="1" x14ac:dyDescent="0.3">
      <c r="A2" s="3"/>
    </row>
    <row r="3" spans="1:16" ht="14.25" customHeight="1" x14ac:dyDescent="0.3">
      <c r="A3" s="3"/>
      <c r="F3" s="26" t="s">
        <v>87</v>
      </c>
      <c r="G3" s="26"/>
      <c r="H3" s="26"/>
      <c r="I3" s="27" t="s">
        <v>88</v>
      </c>
      <c r="J3" s="27"/>
      <c r="K3" s="27"/>
      <c r="L3" s="27"/>
      <c r="M3" s="27"/>
    </row>
    <row r="4" spans="1:16" s="4" customFormat="1" ht="14.25" customHeight="1" x14ac:dyDescent="0.3">
      <c r="A4" s="7" t="s">
        <v>50</v>
      </c>
      <c r="B4" s="7" t="s">
        <v>51</v>
      </c>
      <c r="C4" s="7" t="s">
        <v>52</v>
      </c>
      <c r="D4" s="7" t="s">
        <v>53</v>
      </c>
      <c r="E4" s="7" t="s">
        <v>54</v>
      </c>
      <c r="F4" s="16">
        <v>2023</v>
      </c>
      <c r="G4" s="16">
        <v>2024</v>
      </c>
      <c r="H4" s="25" t="s">
        <v>79</v>
      </c>
      <c r="I4" s="25" t="s">
        <v>86</v>
      </c>
      <c r="J4" s="25">
        <v>2026</v>
      </c>
      <c r="K4" s="25">
        <v>2027</v>
      </c>
      <c r="L4" s="25">
        <v>2028</v>
      </c>
      <c r="M4" s="25">
        <v>2029</v>
      </c>
      <c r="N4" s="7" t="s">
        <v>12</v>
      </c>
      <c r="O4" s="7" t="s">
        <v>13</v>
      </c>
      <c r="P4" s="7" t="s">
        <v>55</v>
      </c>
    </row>
    <row r="5" spans="1:16" ht="14.25" customHeight="1" x14ac:dyDescent="0.3">
      <c r="A5" s="37" t="s">
        <v>23</v>
      </c>
      <c r="B5" s="37" t="s">
        <v>24</v>
      </c>
      <c r="C5" s="37" t="s">
        <v>24</v>
      </c>
      <c r="D5" s="37" t="s">
        <v>24</v>
      </c>
      <c r="E5" s="37" t="s">
        <v>24</v>
      </c>
      <c r="F5" s="19">
        <f>Revenue!F5</f>
        <v>168063711</v>
      </c>
      <c r="G5" s="19">
        <f>Revenue!G5</f>
        <v>170880819</v>
      </c>
      <c r="H5" s="19">
        <f>Revenue!H5</f>
        <v>89085937</v>
      </c>
      <c r="I5" s="19">
        <f>Revenue!I5</f>
        <v>89085937</v>
      </c>
      <c r="J5" s="19">
        <f>Revenue!J5</f>
        <v>185191845.83560002</v>
      </c>
      <c r="K5" s="19">
        <f>Revenue!K5</f>
        <v>192216172.54814434</v>
      </c>
      <c r="L5" s="19">
        <f>Revenue!L5</f>
        <v>199456955.76803297</v>
      </c>
      <c r="M5" s="19">
        <f>Revenue!M5</f>
        <v>207064244.06102577</v>
      </c>
      <c r="N5" s="20" t="s">
        <v>14</v>
      </c>
      <c r="O5" s="20" t="s">
        <v>16</v>
      </c>
      <c r="P5" s="21"/>
    </row>
    <row r="6" spans="1:16" ht="14.25" customHeight="1" x14ac:dyDescent="0.3">
      <c r="A6" s="37" t="s">
        <v>23</v>
      </c>
      <c r="B6" s="37" t="s">
        <v>25</v>
      </c>
      <c r="C6" s="37" t="s">
        <v>25</v>
      </c>
      <c r="D6" s="37" t="s">
        <v>25</v>
      </c>
      <c r="E6" s="37" t="s">
        <v>25</v>
      </c>
      <c r="F6" s="19">
        <f>Revenue!F6</f>
        <v>29083587</v>
      </c>
      <c r="G6" s="19">
        <f>Revenue!G6</f>
        <v>31617233</v>
      </c>
      <c r="H6" s="19">
        <f>Revenue!H6</f>
        <v>19292087</v>
      </c>
      <c r="I6" s="19">
        <f>Revenue!I6</f>
        <v>0</v>
      </c>
      <c r="J6" s="19">
        <f>Revenue!J6</f>
        <v>0</v>
      </c>
      <c r="K6" s="19">
        <f>Revenue!K6</f>
        <v>0</v>
      </c>
      <c r="L6" s="19">
        <f>Revenue!L6</f>
        <v>0</v>
      </c>
      <c r="M6" s="19">
        <f>Revenue!M6</f>
        <v>0</v>
      </c>
      <c r="N6" s="20" t="s">
        <v>14</v>
      </c>
      <c r="O6" s="20" t="s">
        <v>15</v>
      </c>
      <c r="P6" s="21"/>
    </row>
    <row r="7" spans="1:16" ht="14.25" customHeight="1" x14ac:dyDescent="0.3">
      <c r="A7" s="37" t="s">
        <v>56</v>
      </c>
      <c r="B7" s="37" t="s">
        <v>17</v>
      </c>
      <c r="C7" s="37" t="s">
        <v>17</v>
      </c>
      <c r="D7" s="37" t="s">
        <v>17</v>
      </c>
      <c r="E7" s="37" t="s">
        <v>17</v>
      </c>
      <c r="F7" s="19">
        <f>COGS!F19</f>
        <v>22889937</v>
      </c>
      <c r="G7" s="19">
        <f>COGS!G19</f>
        <v>22775909</v>
      </c>
      <c r="H7" s="19">
        <f>COGS!H19</f>
        <v>11399548</v>
      </c>
      <c r="I7" s="19">
        <f>COGS!I19</f>
        <v>0</v>
      </c>
      <c r="J7" s="19">
        <f>COGS!J19</f>
        <v>0</v>
      </c>
      <c r="K7" s="19">
        <f>COGS!K19</f>
        <v>0</v>
      </c>
      <c r="L7" s="19">
        <f>COGS!L19</f>
        <v>0</v>
      </c>
      <c r="M7" s="19">
        <f>COGS!M19</f>
        <v>0</v>
      </c>
      <c r="N7" s="20" t="s">
        <v>0</v>
      </c>
      <c r="O7" s="20" t="s">
        <v>17</v>
      </c>
      <c r="P7" s="21"/>
    </row>
    <row r="8" spans="1:16" ht="14.25" customHeight="1" x14ac:dyDescent="0.3">
      <c r="A8" s="37" t="s">
        <v>56</v>
      </c>
      <c r="B8" s="37" t="s">
        <v>164</v>
      </c>
      <c r="C8" s="37" t="s">
        <v>164</v>
      </c>
      <c r="D8" s="37" t="s">
        <v>164</v>
      </c>
      <c r="E8" s="37" t="s">
        <v>164</v>
      </c>
      <c r="F8" s="19">
        <f>COGS!F20</f>
        <v>2245173</v>
      </c>
      <c r="G8" s="19">
        <f>COGS!G20</f>
        <v>2231672</v>
      </c>
      <c r="H8" s="19">
        <f>COGS!H20</f>
        <v>1284506</v>
      </c>
      <c r="I8" s="19">
        <f>COGS!I20</f>
        <v>0</v>
      </c>
      <c r="J8" s="19">
        <f>COGS!J20</f>
        <v>0</v>
      </c>
      <c r="K8" s="19">
        <f>COGS!K20</f>
        <v>0</v>
      </c>
      <c r="L8" s="19">
        <f>COGS!L20</f>
        <v>0</v>
      </c>
      <c r="M8" s="19">
        <f>COGS!M20</f>
        <v>0</v>
      </c>
      <c r="N8" s="20" t="s">
        <v>0</v>
      </c>
      <c r="O8" s="20" t="s">
        <v>17</v>
      </c>
      <c r="P8" s="21"/>
    </row>
    <row r="9" spans="1:16" ht="14.25" customHeight="1" x14ac:dyDescent="0.3">
      <c r="A9" s="37" t="s">
        <v>56</v>
      </c>
      <c r="B9" s="37" t="s">
        <v>27</v>
      </c>
      <c r="C9" s="37" t="s">
        <v>27</v>
      </c>
      <c r="D9" s="37" t="s">
        <v>27</v>
      </c>
      <c r="E9" s="37" t="s">
        <v>27</v>
      </c>
      <c r="F9" s="19">
        <f>COGS!F21</f>
        <v>43512069</v>
      </c>
      <c r="G9" s="19">
        <f>COGS!G21</f>
        <v>43080381</v>
      </c>
      <c r="H9" s="19">
        <f>COGS!H21</f>
        <v>22570358</v>
      </c>
      <c r="I9" s="19">
        <f>COGS!I21</f>
        <v>18552667.936217826</v>
      </c>
      <c r="J9" s="19">
        <f>COGS!J21</f>
        <v>38567286.105809622</v>
      </c>
      <c r="K9" s="19">
        <f>COGS!K21</f>
        <v>40030143.267802984</v>
      </c>
      <c r="L9" s="19">
        <f>COGS!L21</f>
        <v>41538078.764701128</v>
      </c>
      <c r="M9" s="19">
        <f>COGS!M21</f>
        <v>43122341.088786833</v>
      </c>
      <c r="N9" s="20" t="s">
        <v>0</v>
      </c>
      <c r="O9" s="20" t="s">
        <v>18</v>
      </c>
      <c r="P9" s="21"/>
    </row>
    <row r="10" spans="1:16" ht="14.25" customHeight="1" x14ac:dyDescent="0.3">
      <c r="A10" s="37" t="s">
        <v>56</v>
      </c>
      <c r="B10" s="37" t="s">
        <v>165</v>
      </c>
      <c r="C10" s="37" t="s">
        <v>165</v>
      </c>
      <c r="D10" s="37" t="s">
        <v>165</v>
      </c>
      <c r="E10" s="37" t="s">
        <v>165</v>
      </c>
      <c r="F10" s="19">
        <f>COGS!F22</f>
        <v>6160194</v>
      </c>
      <c r="G10" s="19">
        <f>COGS!G22</f>
        <v>6160194</v>
      </c>
      <c r="H10" s="19">
        <f>COGS!H22</f>
        <v>3180097</v>
      </c>
      <c r="I10" s="19">
        <f>COGS!I22</f>
        <v>629559.50641200005</v>
      </c>
      <c r="J10" s="19">
        <f>COGS!J22</f>
        <v>1647989.7007160049</v>
      </c>
      <c r="K10" s="19">
        <f>COGS!K22</f>
        <v>2204947.0981325391</v>
      </c>
      <c r="L10" s="19">
        <f>COGS!L22</f>
        <v>2597911.9523014091</v>
      </c>
      <c r="M10" s="19">
        <f>COGS!M22</f>
        <v>3087756.3327848758</v>
      </c>
      <c r="N10" s="20" t="s">
        <v>0</v>
      </c>
      <c r="O10" s="20" t="s">
        <v>20</v>
      </c>
      <c r="P10" s="21"/>
    </row>
    <row r="11" spans="1:16" ht="14.25" customHeight="1" x14ac:dyDescent="0.3">
      <c r="A11" s="37" t="s">
        <v>56</v>
      </c>
      <c r="B11" s="37" t="s">
        <v>166</v>
      </c>
      <c r="C11" s="37" t="s">
        <v>166</v>
      </c>
      <c r="D11" s="37" t="s">
        <v>166</v>
      </c>
      <c r="E11" s="37" t="s">
        <v>166</v>
      </c>
      <c r="F11" s="19">
        <f>COGS!F23</f>
        <v>785495</v>
      </c>
      <c r="G11" s="19">
        <f>COGS!G23</f>
        <v>833423</v>
      </c>
      <c r="H11" s="19">
        <f>COGS!H23</f>
        <v>482154</v>
      </c>
      <c r="I11" s="19">
        <f>COGS!I23</f>
        <v>482154</v>
      </c>
      <c r="J11" s="19">
        <f>COGS!J23</f>
        <v>984317.39100000006</v>
      </c>
      <c r="K11" s="19">
        <f>COGS!K23</f>
        <v>1003954.52295045</v>
      </c>
      <c r="L11" s="19">
        <f>COGS!L23</f>
        <v>1023913.1388667048</v>
      </c>
      <c r="M11" s="19">
        <f>COGS!M23</f>
        <v>1044309.4885929294</v>
      </c>
      <c r="N11" s="20" t="s">
        <v>0</v>
      </c>
      <c r="O11" s="20" t="s">
        <v>19</v>
      </c>
      <c r="P11" s="21"/>
    </row>
    <row r="12" spans="1:16" ht="14.25" customHeight="1" x14ac:dyDescent="0.3">
      <c r="A12" s="37" t="s">
        <v>56</v>
      </c>
      <c r="B12" s="37" t="s">
        <v>30</v>
      </c>
      <c r="C12" s="37" t="s">
        <v>30</v>
      </c>
      <c r="D12" s="37" t="s">
        <v>30</v>
      </c>
      <c r="E12" s="37" t="s">
        <v>30</v>
      </c>
      <c r="F12" s="19">
        <f>COGS!F24</f>
        <v>0</v>
      </c>
      <c r="G12" s="19">
        <f>COGS!G24</f>
        <v>200000</v>
      </c>
      <c r="H12" s="19">
        <f>COGS!H24</f>
        <v>2500</v>
      </c>
      <c r="I12" s="19">
        <f>COGS!I24</f>
        <v>2500</v>
      </c>
      <c r="J12" s="19">
        <f>COGS!J24</f>
        <v>5103.75</v>
      </c>
      <c r="K12" s="19">
        <f>COGS!K24</f>
        <v>5205.5698124999999</v>
      </c>
      <c r="L12" s="19">
        <f>COGS!L24</f>
        <v>5309.0565403724995</v>
      </c>
      <c r="M12" s="19">
        <f>COGS!M24</f>
        <v>5414.8129466567198</v>
      </c>
      <c r="N12" s="20" t="s">
        <v>0</v>
      </c>
      <c r="O12" s="20" t="s">
        <v>19</v>
      </c>
      <c r="P12" s="21"/>
    </row>
    <row r="13" spans="1:16" ht="14.25" customHeight="1" x14ac:dyDescent="0.3">
      <c r="A13" s="37" t="s">
        <v>56</v>
      </c>
      <c r="B13" s="37" t="s">
        <v>167</v>
      </c>
      <c r="C13" s="37" t="s">
        <v>167</v>
      </c>
      <c r="D13" s="37" t="s">
        <v>167</v>
      </c>
      <c r="E13" s="37" t="s">
        <v>167</v>
      </c>
      <c r="F13" s="19">
        <f>COGS!F25</f>
        <v>1139403</v>
      </c>
      <c r="G13" s="19">
        <f>COGS!G25</f>
        <v>1255062</v>
      </c>
      <c r="H13" s="19">
        <f>COGS!H25</f>
        <v>605071</v>
      </c>
      <c r="I13" s="19">
        <f>COGS!I25</f>
        <v>605071</v>
      </c>
      <c r="J13" s="19">
        <f>COGS!J25</f>
        <v>1235252.4465000001</v>
      </c>
      <c r="K13" s="19">
        <f>COGS!K25</f>
        <v>1259895.7328076749</v>
      </c>
      <c r="L13" s="19">
        <f>COGS!L25</f>
        <v>1284942.4599758913</v>
      </c>
      <c r="M13" s="19">
        <f>COGS!M25</f>
        <v>1310538.5137786109</v>
      </c>
      <c r="N13" s="20" t="s">
        <v>0</v>
      </c>
      <c r="O13" s="20" t="s">
        <v>19</v>
      </c>
      <c r="P13" s="21"/>
    </row>
    <row r="14" spans="1:16" ht="14.25" customHeight="1" x14ac:dyDescent="0.3">
      <c r="A14" s="37" t="s">
        <v>56</v>
      </c>
      <c r="B14" s="37" t="s">
        <v>168</v>
      </c>
      <c r="C14" s="37" t="s">
        <v>168</v>
      </c>
      <c r="D14" s="37" t="s">
        <v>168</v>
      </c>
      <c r="E14" s="37" t="s">
        <v>168</v>
      </c>
      <c r="F14" s="19">
        <f>COGS!F26</f>
        <v>399023</v>
      </c>
      <c r="G14" s="19">
        <f>COGS!G26</f>
        <v>734996</v>
      </c>
      <c r="H14" s="19">
        <f>COGS!H26</f>
        <v>404825</v>
      </c>
      <c r="I14" s="19">
        <f>COGS!I26</f>
        <v>404825</v>
      </c>
      <c r="J14" s="19">
        <f>COGS!J26</f>
        <v>826450.23750000005</v>
      </c>
      <c r="K14" s="19">
        <f>COGS!K26</f>
        <v>842937.91973812494</v>
      </c>
      <c r="L14" s="19">
        <f>COGS!L26</f>
        <v>859695.52558251878</v>
      </c>
      <c r="M14" s="19">
        <f>COGS!M26</f>
        <v>876820.66045212245</v>
      </c>
      <c r="N14" s="20" t="s">
        <v>0</v>
      </c>
      <c r="O14" s="20" t="s">
        <v>19</v>
      </c>
      <c r="P14" s="21"/>
    </row>
    <row r="15" spans="1:16" ht="14.25" customHeight="1" x14ac:dyDescent="0.3">
      <c r="A15" s="37" t="s">
        <v>56</v>
      </c>
      <c r="B15" s="37" t="s">
        <v>32</v>
      </c>
      <c r="C15" s="37" t="s">
        <v>32</v>
      </c>
      <c r="D15" s="37" t="s">
        <v>32</v>
      </c>
      <c r="E15" s="37" t="s">
        <v>32</v>
      </c>
      <c r="F15" s="19">
        <f>COGS!F27</f>
        <v>400630</v>
      </c>
      <c r="G15" s="19">
        <f>COGS!G27</f>
        <v>400630</v>
      </c>
      <c r="H15" s="19">
        <f>COGS!H27</f>
        <v>200315</v>
      </c>
      <c r="I15" s="19">
        <f>COGS!I27</f>
        <v>40943.584740000006</v>
      </c>
      <c r="J15" s="19">
        <f>COGS!J27</f>
        <v>106513.63951733551</v>
      </c>
      <c r="K15" s="19">
        <f>COGS!K27</f>
        <v>142003.96821724164</v>
      </c>
      <c r="L15" s="19">
        <f>COGS!L27</f>
        <v>167350.52759035231</v>
      </c>
      <c r="M15" s="19">
        <f>COGS!M27</f>
        <v>198901.64331088759</v>
      </c>
      <c r="N15" s="20" t="s">
        <v>0</v>
      </c>
      <c r="O15" s="20" t="s">
        <v>20</v>
      </c>
      <c r="P15" s="21"/>
    </row>
    <row r="16" spans="1:16" ht="14.25" customHeight="1" x14ac:dyDescent="0.3">
      <c r="A16" s="37" t="s">
        <v>33</v>
      </c>
      <c r="B16" s="37" t="s">
        <v>34</v>
      </c>
      <c r="C16" s="37" t="s">
        <v>34</v>
      </c>
      <c r="D16" s="37" t="s">
        <v>34</v>
      </c>
      <c r="E16" s="37" t="s">
        <v>34</v>
      </c>
      <c r="F16" s="19">
        <f>SGA!F19</f>
        <v>21567004</v>
      </c>
      <c r="G16" s="19">
        <f>SGA!G19</f>
        <v>21670978</v>
      </c>
      <c r="H16" s="19">
        <f>SGA!H19</f>
        <v>10844209</v>
      </c>
      <c r="I16" s="19">
        <f>SGA!I19</f>
        <v>0</v>
      </c>
      <c r="J16" s="19">
        <f>SGA!J19</f>
        <v>0</v>
      </c>
      <c r="K16" s="19">
        <f>SGA!K19</f>
        <v>0</v>
      </c>
      <c r="L16" s="19">
        <f>SGA!L19</f>
        <v>0</v>
      </c>
      <c r="M16" s="19">
        <f>SGA!M19</f>
        <v>0</v>
      </c>
      <c r="N16" s="20" t="s">
        <v>1</v>
      </c>
      <c r="O16" s="20" t="s">
        <v>17</v>
      </c>
      <c r="P16" s="21"/>
    </row>
    <row r="17" spans="1:16" ht="14.25" customHeight="1" x14ac:dyDescent="0.3">
      <c r="A17" s="37" t="s">
        <v>33</v>
      </c>
      <c r="B17" s="37" t="s">
        <v>35</v>
      </c>
      <c r="C17" s="37" t="s">
        <v>35</v>
      </c>
      <c r="D17" s="37" t="s">
        <v>35</v>
      </c>
      <c r="E17" s="37" t="s">
        <v>35</v>
      </c>
      <c r="F17" s="19">
        <f>SGA!F20</f>
        <v>3138445</v>
      </c>
      <c r="G17" s="19">
        <f>SGA!G20</f>
        <v>3211345</v>
      </c>
      <c r="H17" s="19">
        <f>SGA!H20</f>
        <v>1109083</v>
      </c>
      <c r="I17" s="19">
        <f>SGA!I20</f>
        <v>0</v>
      </c>
      <c r="J17" s="19">
        <f>SGA!J20</f>
        <v>0</v>
      </c>
      <c r="K17" s="19">
        <f>SGA!K20</f>
        <v>0</v>
      </c>
      <c r="L17" s="19">
        <f>SGA!L20</f>
        <v>0</v>
      </c>
      <c r="M17" s="19">
        <f>SGA!M20</f>
        <v>0</v>
      </c>
      <c r="N17" s="20" t="s">
        <v>1</v>
      </c>
      <c r="O17" s="20" t="s">
        <v>17</v>
      </c>
      <c r="P17" s="21"/>
    </row>
    <row r="18" spans="1:16" ht="14.25" customHeight="1" x14ac:dyDescent="0.3">
      <c r="A18" s="37" t="s">
        <v>33</v>
      </c>
      <c r="B18" s="37" t="s">
        <v>26</v>
      </c>
      <c r="C18" s="37" t="s">
        <v>26</v>
      </c>
      <c r="D18" s="37" t="s">
        <v>26</v>
      </c>
      <c r="E18" s="37" t="s">
        <v>26</v>
      </c>
      <c r="F18" s="19">
        <f>SGA!F21</f>
        <v>2213123</v>
      </c>
      <c r="G18" s="19">
        <f>SGA!G21</f>
        <v>2196649</v>
      </c>
      <c r="H18" s="19">
        <f>SGA!H21</f>
        <v>1056179</v>
      </c>
      <c r="I18" s="19">
        <f>SGA!I21</f>
        <v>0</v>
      </c>
      <c r="J18" s="19">
        <f>SGA!J21</f>
        <v>0</v>
      </c>
      <c r="K18" s="19">
        <f>SGA!K21</f>
        <v>0</v>
      </c>
      <c r="L18" s="19">
        <f>SGA!L21</f>
        <v>0</v>
      </c>
      <c r="M18" s="19">
        <f>SGA!M21</f>
        <v>0</v>
      </c>
      <c r="N18" s="20" t="s">
        <v>1</v>
      </c>
      <c r="O18" s="20" t="s">
        <v>17</v>
      </c>
      <c r="P18" s="21"/>
    </row>
    <row r="19" spans="1:16" ht="14.25" customHeight="1" x14ac:dyDescent="0.3">
      <c r="A19" s="37" t="s">
        <v>33</v>
      </c>
      <c r="B19" s="37" t="s">
        <v>36</v>
      </c>
      <c r="C19" s="37" t="s">
        <v>36</v>
      </c>
      <c r="D19" s="37" t="s">
        <v>36</v>
      </c>
      <c r="E19" s="37" t="s">
        <v>36</v>
      </c>
      <c r="F19" s="19">
        <f>SGA!F22</f>
        <v>198497</v>
      </c>
      <c r="G19" s="19">
        <f>SGA!G22</f>
        <v>237952</v>
      </c>
      <c r="H19" s="19">
        <f>SGA!H22</f>
        <v>145553</v>
      </c>
      <c r="I19" s="19">
        <f>SGA!I22</f>
        <v>0</v>
      </c>
      <c r="J19" s="19">
        <f>SGA!J22</f>
        <v>0</v>
      </c>
      <c r="K19" s="19">
        <f>SGA!K22</f>
        <v>0</v>
      </c>
      <c r="L19" s="19">
        <f>SGA!L22</f>
        <v>0</v>
      </c>
      <c r="M19" s="19">
        <f>SGA!M22</f>
        <v>0</v>
      </c>
      <c r="N19" s="20" t="s">
        <v>1</v>
      </c>
      <c r="O19" s="20" t="s">
        <v>17</v>
      </c>
      <c r="P19" s="21"/>
    </row>
    <row r="20" spans="1:16" ht="14.25" customHeight="1" x14ac:dyDescent="0.3">
      <c r="A20" s="37" t="s">
        <v>33</v>
      </c>
      <c r="B20" s="37" t="s">
        <v>37</v>
      </c>
      <c r="C20" s="37" t="s">
        <v>37</v>
      </c>
      <c r="D20" s="37" t="s">
        <v>37</v>
      </c>
      <c r="E20" s="37" t="s">
        <v>37</v>
      </c>
      <c r="F20" s="19">
        <f>SGA!F23</f>
        <v>10542</v>
      </c>
      <c r="G20" s="19">
        <f>SGA!G23</f>
        <v>22185</v>
      </c>
      <c r="H20" s="19">
        <f>SGA!H23</f>
        <v>7782</v>
      </c>
      <c r="I20" s="19">
        <f>SGA!I23</f>
        <v>6396.7466479551249</v>
      </c>
      <c r="J20" s="19">
        <f>SGA!J23</f>
        <v>13297.556931769115</v>
      </c>
      <c r="K20" s="19">
        <f>SGA!K23</f>
        <v>13801.933266191118</v>
      </c>
      <c r="L20" s="19">
        <f>SGA!L23</f>
        <v>14321.85209232854</v>
      </c>
      <c r="M20" s="19">
        <f>SGA!M23</f>
        <v>14868.087531129951</v>
      </c>
      <c r="N20" s="20" t="s">
        <v>1</v>
      </c>
      <c r="O20" s="20" t="s">
        <v>18</v>
      </c>
      <c r="P20" s="21"/>
    </row>
    <row r="21" spans="1:16" ht="14.25" customHeight="1" x14ac:dyDescent="0.3">
      <c r="A21" s="37" t="s">
        <v>33</v>
      </c>
      <c r="B21" s="37" t="s">
        <v>38</v>
      </c>
      <c r="C21" s="37" t="s">
        <v>38</v>
      </c>
      <c r="D21" s="37" t="s">
        <v>38</v>
      </c>
      <c r="E21" s="37" t="s">
        <v>38</v>
      </c>
      <c r="F21" s="19">
        <f>SGA!F24</f>
        <v>61990</v>
      </c>
      <c r="G21" s="19">
        <f>SGA!G24</f>
        <v>66652</v>
      </c>
      <c r="H21" s="19">
        <f>SGA!H24</f>
        <v>39114</v>
      </c>
      <c r="I21" s="19">
        <f>SGA!I24</f>
        <v>39114</v>
      </c>
      <c r="J21" s="19">
        <f>SGA!J24</f>
        <v>79851.231</v>
      </c>
      <c r="K21" s="19">
        <f>SGA!K24</f>
        <v>81444.263058449986</v>
      </c>
      <c r="L21" s="19">
        <f>SGA!L24</f>
        <v>83063.375008051968</v>
      </c>
      <c r="M21" s="19">
        <f>SGA!M24</f>
        <v>84717.997438212362</v>
      </c>
      <c r="N21" s="20" t="s">
        <v>1</v>
      </c>
      <c r="O21" s="20" t="s">
        <v>19</v>
      </c>
      <c r="P21" s="21"/>
    </row>
    <row r="22" spans="1:16" ht="14.25" customHeight="1" x14ac:dyDescent="0.3">
      <c r="A22" s="37" t="s">
        <v>33</v>
      </c>
      <c r="B22" s="37" t="s">
        <v>39</v>
      </c>
      <c r="C22" s="37" t="s">
        <v>39</v>
      </c>
      <c r="D22" s="37" t="s">
        <v>39</v>
      </c>
      <c r="E22" s="37" t="s">
        <v>39</v>
      </c>
      <c r="F22" s="19">
        <f>SGA!F25</f>
        <v>23373</v>
      </c>
      <c r="G22" s="19">
        <f>SGA!G25</f>
        <v>24840</v>
      </c>
      <c r="H22" s="19">
        <f>SGA!H25</f>
        <v>11962</v>
      </c>
      <c r="I22" s="19">
        <f>SGA!I25</f>
        <v>11962</v>
      </c>
      <c r="J22" s="19">
        <f>SGA!J25</f>
        <v>24420.423000000003</v>
      </c>
      <c r="K22" s="19">
        <f>SGA!K25</f>
        <v>24907.610438849999</v>
      </c>
      <c r="L22" s="19">
        <f>SGA!L25</f>
        <v>25402.773734374336</v>
      </c>
      <c r="M22" s="19">
        <f>SGA!M25</f>
        <v>25908.79698716307</v>
      </c>
      <c r="N22" s="20" t="s">
        <v>1</v>
      </c>
      <c r="O22" s="20" t="s">
        <v>19</v>
      </c>
      <c r="P22" s="21"/>
    </row>
    <row r="23" spans="1:16" ht="14.25" customHeight="1" x14ac:dyDescent="0.3">
      <c r="A23" s="37" t="s">
        <v>33</v>
      </c>
      <c r="B23" s="37" t="s">
        <v>40</v>
      </c>
      <c r="C23" s="37" t="s">
        <v>40</v>
      </c>
      <c r="D23" s="37" t="s">
        <v>40</v>
      </c>
      <c r="E23" s="37" t="s">
        <v>40</v>
      </c>
      <c r="F23" s="19">
        <f>SGA!F26</f>
        <v>7076</v>
      </c>
      <c r="G23" s="19">
        <f>SGA!G26</f>
        <v>3323</v>
      </c>
      <c r="H23" s="19">
        <f>SGA!H26</f>
        <v>954</v>
      </c>
      <c r="I23" s="19">
        <f>SGA!I26</f>
        <v>954</v>
      </c>
      <c r="J23" s="19">
        <f>SGA!J26</f>
        <v>1947.5910000000001</v>
      </c>
      <c r="K23" s="19">
        <f>SGA!K26</f>
        <v>1986.44544045</v>
      </c>
      <c r="L23" s="19">
        <f>SGA!L26</f>
        <v>2025.9359758061457</v>
      </c>
      <c r="M23" s="19">
        <f>SGA!M26</f>
        <v>2066.2926204442042</v>
      </c>
      <c r="N23" s="20" t="s">
        <v>1</v>
      </c>
      <c r="O23" s="20" t="s">
        <v>19</v>
      </c>
      <c r="P23" s="21"/>
    </row>
    <row r="24" spans="1:16" ht="14.25" customHeight="1" x14ac:dyDescent="0.3">
      <c r="A24" s="37" t="s">
        <v>33</v>
      </c>
      <c r="B24" s="37" t="s">
        <v>41</v>
      </c>
      <c r="C24" s="37" t="s">
        <v>41</v>
      </c>
      <c r="D24" s="37" t="s">
        <v>41</v>
      </c>
      <c r="E24" s="37" t="s">
        <v>41</v>
      </c>
      <c r="F24" s="19">
        <f>SGA!F27</f>
        <v>10171028</v>
      </c>
      <c r="G24" s="19">
        <f>SGA!G27</f>
        <v>10160672</v>
      </c>
      <c r="H24" s="19">
        <f>SGA!H27</f>
        <v>5086491</v>
      </c>
      <c r="I24" s="19">
        <f>SGA!I27</f>
        <v>5086491</v>
      </c>
      <c r="J24" s="19">
        <f>SGA!J27</f>
        <v>10384071.376500001</v>
      </c>
      <c r="K24" s="19">
        <f>SGA!K27</f>
        <v>10591233.600461176</v>
      </c>
      <c r="L24" s="19">
        <f>SGA!L27</f>
        <v>10801787.324438343</v>
      </c>
      <c r="M24" s="19">
        <f>SGA!M27</f>
        <v>11016958.927941155</v>
      </c>
      <c r="N24" s="20" t="s">
        <v>1</v>
      </c>
      <c r="O24" s="20" t="s">
        <v>19</v>
      </c>
      <c r="P24" s="21"/>
    </row>
    <row r="25" spans="1:16" ht="14.25" customHeight="1" x14ac:dyDescent="0.3">
      <c r="A25" s="37" t="s">
        <v>33</v>
      </c>
      <c r="B25" s="37" t="s">
        <v>28</v>
      </c>
      <c r="C25" s="37" t="s">
        <v>28</v>
      </c>
      <c r="D25" s="37" t="s">
        <v>28</v>
      </c>
      <c r="E25" s="37" t="s">
        <v>28</v>
      </c>
      <c r="F25" s="19">
        <f>SGA!F28</f>
        <v>34091</v>
      </c>
      <c r="G25" s="19">
        <f>SGA!G28</f>
        <v>32781</v>
      </c>
      <c r="H25" s="19">
        <f>SGA!H28</f>
        <v>13299</v>
      </c>
      <c r="I25" s="19">
        <f>SGA!I28</f>
        <v>3350.1526380000005</v>
      </c>
      <c r="J25" s="19">
        <f>SGA!J28</f>
        <v>8399.7675315238503</v>
      </c>
      <c r="K25" s="19">
        <f>SGA!K28</f>
        <v>10955.964076425476</v>
      </c>
      <c r="L25" s="19">
        <f>SGA!L28</f>
        <v>12930.075230029732</v>
      </c>
      <c r="M25" s="19">
        <f>SGA!M28</f>
        <v>15366.216327117407</v>
      </c>
      <c r="N25" s="20" t="s">
        <v>1</v>
      </c>
      <c r="O25" s="20" t="s">
        <v>20</v>
      </c>
      <c r="P25" s="21"/>
    </row>
    <row r="26" spans="1:16" ht="14.25" customHeight="1" x14ac:dyDescent="0.3">
      <c r="A26" s="37" t="s">
        <v>33</v>
      </c>
      <c r="B26" s="37" t="s">
        <v>29</v>
      </c>
      <c r="C26" s="37" t="s">
        <v>29</v>
      </c>
      <c r="D26" s="37" t="s">
        <v>29</v>
      </c>
      <c r="E26" s="37" t="s">
        <v>29</v>
      </c>
      <c r="F26" s="19">
        <f>SGA!F29</f>
        <v>1993980</v>
      </c>
      <c r="G26" s="19">
        <f>SGA!G29</f>
        <v>2000140</v>
      </c>
      <c r="H26" s="19">
        <f>SGA!H29</f>
        <v>1019680</v>
      </c>
      <c r="I26" s="19">
        <f>SGA!I29</f>
        <v>1019680</v>
      </c>
      <c r="J26" s="19">
        <f>SGA!J29</f>
        <v>2081676.7200000002</v>
      </c>
      <c r="K26" s="19">
        <f>SGA!K29</f>
        <v>2123206.170564</v>
      </c>
      <c r="L26" s="19">
        <f>SGA!L29</f>
        <v>2165415.5092348121</v>
      </c>
      <c r="M26" s="19">
        <f>SGA!M29</f>
        <v>2208550.5861787694</v>
      </c>
      <c r="N26" s="20" t="s">
        <v>1</v>
      </c>
      <c r="O26" s="20" t="s">
        <v>19</v>
      </c>
      <c r="P26" s="21"/>
    </row>
    <row r="27" spans="1:16" ht="14.25" customHeight="1" x14ac:dyDescent="0.3">
      <c r="A27" s="37" t="s">
        <v>33</v>
      </c>
      <c r="B27" s="37" t="s">
        <v>31</v>
      </c>
      <c r="C27" s="37" t="s">
        <v>31</v>
      </c>
      <c r="D27" s="37" t="s">
        <v>31</v>
      </c>
      <c r="E27" s="37" t="s">
        <v>31</v>
      </c>
      <c r="F27" s="19">
        <f>SGA!F30</f>
        <v>404461</v>
      </c>
      <c r="G27" s="19">
        <f>SGA!G30</f>
        <v>404461</v>
      </c>
      <c r="H27" s="19">
        <f>SGA!H30</f>
        <v>202461</v>
      </c>
      <c r="I27" s="19">
        <f>SGA!I30</f>
        <v>202461</v>
      </c>
      <c r="J27" s="19">
        <f>SGA!J30</f>
        <v>413324.13150000002</v>
      </c>
      <c r="K27" s="19">
        <f>SGA!K30</f>
        <v>421569.947923425</v>
      </c>
      <c r="L27" s="19">
        <f>SGA!L30</f>
        <v>429950.75848814263</v>
      </c>
      <c r="M27" s="19">
        <f>SGA!M30</f>
        <v>438515.37759722641</v>
      </c>
      <c r="N27" s="20" t="s">
        <v>1</v>
      </c>
      <c r="O27" s="20" t="s">
        <v>19</v>
      </c>
      <c r="P27" s="21"/>
    </row>
    <row r="28" spans="1:16" ht="14.25" customHeight="1" x14ac:dyDescent="0.3">
      <c r="A28" s="37" t="s">
        <v>33</v>
      </c>
      <c r="B28" s="37" t="s">
        <v>42</v>
      </c>
      <c r="C28" s="37" t="s">
        <v>42</v>
      </c>
      <c r="D28" s="37" t="s">
        <v>42</v>
      </c>
      <c r="E28" s="37" t="s">
        <v>42</v>
      </c>
      <c r="F28" s="19">
        <f>SGA!F31</f>
        <v>247888</v>
      </c>
      <c r="G28" s="19">
        <f>SGA!G31</f>
        <v>253437</v>
      </c>
      <c r="H28" s="19">
        <f>SGA!H31</f>
        <v>134700</v>
      </c>
      <c r="I28" s="19">
        <f>SGA!I31</f>
        <v>134700</v>
      </c>
      <c r="J28" s="19">
        <f>SGA!J31</f>
        <v>274990.05</v>
      </c>
      <c r="K28" s="19">
        <f>SGA!K31</f>
        <v>280476.10149749997</v>
      </c>
      <c r="L28" s="19">
        <f>SGA!L31</f>
        <v>286051.96639527025</v>
      </c>
      <c r="M28" s="19">
        <f>SGA!M31</f>
        <v>291750.12156586401</v>
      </c>
      <c r="N28" s="20" t="s">
        <v>1</v>
      </c>
      <c r="O28" s="20" t="s">
        <v>19</v>
      </c>
      <c r="P28" s="21"/>
    </row>
    <row r="29" spans="1:16" ht="14.25" customHeight="1" x14ac:dyDescent="0.3">
      <c r="A29" s="37" t="s">
        <v>33</v>
      </c>
      <c r="B29" s="37" t="s">
        <v>22</v>
      </c>
      <c r="C29" s="37" t="s">
        <v>22</v>
      </c>
      <c r="D29" s="37" t="s">
        <v>22</v>
      </c>
      <c r="E29" s="37" t="s">
        <v>22</v>
      </c>
      <c r="F29" s="19">
        <f>SGA!F32</f>
        <v>829</v>
      </c>
      <c r="G29" s="19">
        <f>SGA!G32</f>
        <v>132</v>
      </c>
      <c r="H29" s="19">
        <f>SGA!H32</f>
        <v>900</v>
      </c>
      <c r="I29" s="19">
        <f>SGA!I32</f>
        <v>900</v>
      </c>
      <c r="J29" s="19">
        <f>SGA!J32</f>
        <v>1837.3500000000001</v>
      </c>
      <c r="K29" s="19">
        <f>SGA!K32</f>
        <v>1874.0051324999999</v>
      </c>
      <c r="L29" s="19">
        <f>SGA!L32</f>
        <v>1911.2603545340999</v>
      </c>
      <c r="M29" s="19">
        <f>SGA!M32</f>
        <v>1949.3326607964191</v>
      </c>
      <c r="N29" s="20" t="s">
        <v>1</v>
      </c>
      <c r="O29" s="20" t="s">
        <v>19</v>
      </c>
      <c r="P29" s="21"/>
    </row>
    <row r="30" spans="1:16" ht="14.25" customHeight="1" x14ac:dyDescent="0.3">
      <c r="A30" s="37" t="s">
        <v>33</v>
      </c>
      <c r="B30" s="37" t="s">
        <v>43</v>
      </c>
      <c r="C30" s="37" t="s">
        <v>43</v>
      </c>
      <c r="D30" s="37" t="s">
        <v>43</v>
      </c>
      <c r="E30" s="37" t="s">
        <v>43</v>
      </c>
      <c r="F30" s="19">
        <f>SGA!F33</f>
        <v>7540</v>
      </c>
      <c r="G30" s="19">
        <f>SGA!G33</f>
        <v>16740</v>
      </c>
      <c r="H30" s="19">
        <f>SGA!H33</f>
        <v>16510</v>
      </c>
      <c r="I30" s="19">
        <f>SGA!I33</f>
        <v>16510</v>
      </c>
      <c r="J30" s="19">
        <f>SGA!J33</f>
        <v>33705.165000000001</v>
      </c>
      <c r="K30" s="19">
        <f>SGA!K33</f>
        <v>34377.583041749996</v>
      </c>
      <c r="L30" s="19">
        <f>SGA!L33</f>
        <v>35061.009392619984</v>
      </c>
      <c r="M30" s="19">
        <f>SGA!M33</f>
        <v>35759.42469972097</v>
      </c>
      <c r="N30" s="20" t="s">
        <v>1</v>
      </c>
      <c r="O30" s="20" t="s">
        <v>19</v>
      </c>
      <c r="P30" s="21"/>
    </row>
    <row r="31" spans="1:16" ht="14.25" customHeight="1" x14ac:dyDescent="0.3">
      <c r="A31" s="37" t="s">
        <v>33</v>
      </c>
      <c r="B31" s="37" t="s">
        <v>44</v>
      </c>
      <c r="C31" s="37" t="s">
        <v>44</v>
      </c>
      <c r="D31" s="37" t="s">
        <v>44</v>
      </c>
      <c r="E31" s="37" t="s">
        <v>44</v>
      </c>
      <c r="F31" s="19">
        <f>SGA!F34</f>
        <v>439</v>
      </c>
      <c r="G31" s="19">
        <f>SGA!G34</f>
        <v>2700</v>
      </c>
      <c r="H31" s="19">
        <f>SGA!H34</f>
        <v>0</v>
      </c>
      <c r="I31" s="19">
        <f>SGA!I34</f>
        <v>0</v>
      </c>
      <c r="J31" s="19">
        <f>SGA!J34</f>
        <v>0</v>
      </c>
      <c r="K31" s="19">
        <f>SGA!K34</f>
        <v>0</v>
      </c>
      <c r="L31" s="19">
        <f>SGA!L34</f>
        <v>0</v>
      </c>
      <c r="M31" s="19">
        <f>SGA!M34</f>
        <v>0</v>
      </c>
      <c r="N31" s="20" t="s">
        <v>1</v>
      </c>
      <c r="O31" s="20" t="s">
        <v>19</v>
      </c>
      <c r="P31" s="21"/>
    </row>
    <row r="32" spans="1:16" ht="14.25" customHeight="1" x14ac:dyDescent="0.3">
      <c r="A32" s="37" t="s">
        <v>33</v>
      </c>
      <c r="B32" s="37" t="s">
        <v>45</v>
      </c>
      <c r="C32" s="37" t="s">
        <v>45</v>
      </c>
      <c r="D32" s="37" t="s">
        <v>45</v>
      </c>
      <c r="E32" s="37" t="s">
        <v>45</v>
      </c>
      <c r="F32" s="19">
        <f>SGA!F35</f>
        <v>156622</v>
      </c>
      <c r="G32" s="19">
        <f>SGA!G35</f>
        <v>150596</v>
      </c>
      <c r="H32" s="19">
        <f>SGA!H35</f>
        <v>241225</v>
      </c>
      <c r="I32" s="19">
        <f>SGA!I35</f>
        <v>241225</v>
      </c>
      <c r="J32" s="19">
        <f>SGA!J35</f>
        <v>492460.83750000002</v>
      </c>
      <c r="K32" s="19">
        <f>SGA!K35</f>
        <v>502285.43120812497</v>
      </c>
      <c r="L32" s="19">
        <f>SGA!L35</f>
        <v>512270.86558054242</v>
      </c>
      <c r="M32" s="19">
        <f>SGA!M35</f>
        <v>522475.3012229068</v>
      </c>
      <c r="N32" s="20" t="s">
        <v>1</v>
      </c>
      <c r="O32" s="20" t="s">
        <v>19</v>
      </c>
      <c r="P32" s="21"/>
    </row>
    <row r="33" spans="1:16" ht="14.25" customHeight="1" x14ac:dyDescent="0.3">
      <c r="A33" s="37" t="s">
        <v>33</v>
      </c>
      <c r="B33" s="37" t="s">
        <v>46</v>
      </c>
      <c r="C33" s="37" t="s">
        <v>46</v>
      </c>
      <c r="D33" s="37" t="s">
        <v>46</v>
      </c>
      <c r="E33" s="37" t="s">
        <v>46</v>
      </c>
      <c r="F33" s="19">
        <f>SGA!F36</f>
        <v>3699844</v>
      </c>
      <c r="G33" s="19">
        <f>SGA!G36</f>
        <v>4060563</v>
      </c>
      <c r="H33" s="19">
        <f>SGA!H36</f>
        <v>1832194</v>
      </c>
      <c r="I33" s="19">
        <f>SGA!I36</f>
        <v>1832194</v>
      </c>
      <c r="J33" s="19">
        <f>SGA!J36</f>
        <v>3740424.051</v>
      </c>
      <c r="K33" s="19">
        <f>SGA!K36</f>
        <v>3815045.5108174495</v>
      </c>
      <c r="L33" s="19">
        <f>SGA!L36</f>
        <v>3890888.6155725</v>
      </c>
      <c r="M33" s="19">
        <f>SGA!M36</f>
        <v>3968395.116794704</v>
      </c>
      <c r="N33" s="20" t="s">
        <v>1</v>
      </c>
      <c r="O33" s="20" t="s">
        <v>19</v>
      </c>
      <c r="P33" s="21"/>
    </row>
    <row r="34" spans="1:16" ht="14.25" customHeight="1" x14ac:dyDescent="0.3">
      <c r="A34" s="37" t="s">
        <v>33</v>
      </c>
      <c r="B34" s="37" t="s">
        <v>47</v>
      </c>
      <c r="C34" s="37" t="s">
        <v>47</v>
      </c>
      <c r="D34" s="37" t="s">
        <v>47</v>
      </c>
      <c r="E34" s="37" t="s">
        <v>47</v>
      </c>
      <c r="F34" s="19">
        <f>SGA!F37</f>
        <v>107213</v>
      </c>
      <c r="G34" s="19">
        <f>SGA!G37</f>
        <v>112837</v>
      </c>
      <c r="H34" s="19">
        <f>SGA!H37</f>
        <v>28950</v>
      </c>
      <c r="I34" s="19">
        <f>SGA!I37</f>
        <v>28950</v>
      </c>
      <c r="J34" s="19">
        <f>SGA!J37</f>
        <v>59101.425000000003</v>
      </c>
      <c r="K34" s="19">
        <f>SGA!K37</f>
        <v>60280.498428749997</v>
      </c>
      <c r="L34" s="19">
        <f>SGA!L37</f>
        <v>61478.874737513543</v>
      </c>
      <c r="M34" s="19">
        <f>SGA!M37</f>
        <v>62703.533922284805</v>
      </c>
      <c r="N34" s="20" t="s">
        <v>1</v>
      </c>
      <c r="O34" s="20" t="s">
        <v>19</v>
      </c>
      <c r="P34" s="21"/>
    </row>
    <row r="35" spans="1:16" ht="14.25" customHeight="1" x14ac:dyDescent="0.3">
      <c r="A35" s="37" t="s">
        <v>48</v>
      </c>
      <c r="B35" s="37" t="s">
        <v>49</v>
      </c>
      <c r="C35" s="37" t="s">
        <v>49</v>
      </c>
      <c r="D35" s="37" t="s">
        <v>49</v>
      </c>
      <c r="E35" s="37" t="s">
        <v>49</v>
      </c>
      <c r="F35" s="19">
        <f>NO!F5</f>
        <v>834356</v>
      </c>
      <c r="G35" s="19">
        <f>NO!G5</f>
        <v>804784</v>
      </c>
      <c r="H35" s="19">
        <f>NO!H5</f>
        <v>396278</v>
      </c>
      <c r="I35" s="19">
        <f>NO!I5</f>
        <v>0</v>
      </c>
      <c r="J35" s="19">
        <f>NO!J5</f>
        <v>0</v>
      </c>
      <c r="K35" s="19">
        <f>NO!K5</f>
        <v>0</v>
      </c>
      <c r="L35" s="19">
        <f>NO!L5</f>
        <v>0</v>
      </c>
      <c r="M35" s="19">
        <f>NO!M5</f>
        <v>0</v>
      </c>
      <c r="N35" s="20" t="s">
        <v>2</v>
      </c>
      <c r="O35" s="20" t="s">
        <v>21</v>
      </c>
      <c r="P35" s="21"/>
    </row>
  </sheetData>
  <sheetProtection formatCells="0" formatColumns="0" formatRows="0" insertRows="0" deleteRows="0"/>
  <phoneticPr fontId="1" type="noConversion"/>
  <pageMargins left="0.25" right="0.25" top="0.75" bottom="0.75" header="0.3" footer="0.3"/>
  <pageSetup paperSize="9" scale="38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41" stopIfTrue="1" id="{278E65E3-DE76-4DD8-9936-788ABFC1DABC}">
            <xm:f>Report_Est_PL!$B$3="M USD"</xm:f>
            <x14:dxf>
              <numFmt numFmtId="183" formatCode="#,##0,,_);\(#,##0,,\);&quot; - &quot;;@_)"/>
            </x14:dxf>
          </x14:cfRule>
          <xm:sqref>F5</xm:sqref>
        </x14:conditionalFormatting>
        <x14:conditionalFormatting xmlns:xm="http://schemas.microsoft.com/office/excel/2006/main">
          <x14:cfRule type="expression" priority="340" stopIfTrue="1" id="{ABD32982-48E8-4DCE-9B1C-52868CDE54B0}">
            <xm:f>Report_Est_PL!$B$3="M USD"</xm:f>
            <x14:dxf>
              <numFmt numFmtId="183" formatCode="#,##0,,_);\(#,##0,,\);&quot; - &quot;;@_)"/>
            </x14:dxf>
          </x14:cfRule>
          <xm:sqref>G5</xm:sqref>
        </x14:conditionalFormatting>
        <x14:conditionalFormatting xmlns:xm="http://schemas.microsoft.com/office/excel/2006/main">
          <x14:cfRule type="expression" priority="339" stopIfTrue="1" id="{F07A01E6-9F5D-4CAD-A1C6-B01ED94F8E8B}">
            <xm:f>Report_Est_PL!$B$3="M USD"</xm:f>
            <x14:dxf>
              <numFmt numFmtId="183" formatCode="#,##0,,_);\(#,##0,,\);&quot; - &quot;;@_)"/>
            </x14:dxf>
          </x14:cfRule>
          <xm:sqref>H5</xm:sqref>
        </x14:conditionalFormatting>
        <x14:conditionalFormatting xmlns:xm="http://schemas.microsoft.com/office/excel/2006/main">
          <x14:cfRule type="expression" priority="338" stopIfTrue="1" id="{2A6356A7-627D-464E-B4EC-E9587DEE197D}">
            <xm:f>Report_Est_PL!$B$3="M USD"</xm:f>
            <x14:dxf>
              <numFmt numFmtId="183" formatCode="#,##0,,_);\(#,##0,,\);&quot; - &quot;;@_)"/>
            </x14:dxf>
          </x14:cfRule>
          <xm:sqref>I5</xm:sqref>
        </x14:conditionalFormatting>
        <x14:conditionalFormatting xmlns:xm="http://schemas.microsoft.com/office/excel/2006/main">
          <x14:cfRule type="expression" priority="337" stopIfTrue="1" id="{45CE92E5-A3B5-44B5-93C9-83194CF79420}">
            <xm:f>Report_Est_PL!$B$3="M USD"</xm:f>
            <x14:dxf>
              <numFmt numFmtId="183" formatCode="#,##0,,_);\(#,##0,,\);&quot; - &quot;;@_)"/>
            </x14:dxf>
          </x14:cfRule>
          <xm:sqref>J5</xm:sqref>
        </x14:conditionalFormatting>
        <x14:conditionalFormatting xmlns:xm="http://schemas.microsoft.com/office/excel/2006/main">
          <x14:cfRule type="expression" priority="336" stopIfTrue="1" id="{48DDB091-842C-4C9A-A12C-2D72CE54989C}">
            <xm:f>Report_Est_PL!$B$3="M USD"</xm:f>
            <x14:dxf>
              <numFmt numFmtId="183" formatCode="#,##0,,_);\(#,##0,,\);&quot; - &quot;;@_)"/>
            </x14:dxf>
          </x14:cfRule>
          <xm:sqref>K5</xm:sqref>
        </x14:conditionalFormatting>
        <x14:conditionalFormatting xmlns:xm="http://schemas.microsoft.com/office/excel/2006/main">
          <x14:cfRule type="expression" priority="335" stopIfTrue="1" id="{CA0C4140-28D7-41F3-A7C6-1F850C886B3A}">
            <xm:f>Report_Est_PL!$B$3="M USD"</xm:f>
            <x14:dxf>
              <numFmt numFmtId="183" formatCode="#,##0,,_);\(#,##0,,\);&quot; - &quot;;@_)"/>
            </x14:dxf>
          </x14:cfRule>
          <xm:sqref>L5</xm:sqref>
        </x14:conditionalFormatting>
        <x14:conditionalFormatting xmlns:xm="http://schemas.microsoft.com/office/excel/2006/main">
          <x14:cfRule type="expression" priority="334" stopIfTrue="1" id="{7A2BED99-2457-40B6-B3BE-885ECF8943DA}">
            <xm:f>Report_Est_PL!$B$3="M USD"</xm:f>
            <x14:dxf>
              <numFmt numFmtId="183" formatCode="#,##0,,_);\(#,##0,,\);&quot; - &quot;;@_)"/>
            </x14:dxf>
          </x14:cfRule>
          <xm:sqref>M5</xm:sqref>
        </x14:conditionalFormatting>
        <x14:conditionalFormatting xmlns:xm="http://schemas.microsoft.com/office/excel/2006/main">
          <x14:cfRule type="expression" priority="333" stopIfTrue="1" id="{29662C85-A06A-4727-ACB6-FC1F2FDB47D7}">
            <xm:f>Report_Est_PL!$B$3="M USD"</xm:f>
            <x14:dxf>
              <numFmt numFmtId="183" formatCode="#,##0,,_);\(#,##0,,\);&quot; - &quot;;@_)"/>
            </x14:dxf>
          </x14:cfRule>
          <xm:sqref>N5</xm:sqref>
        </x14:conditionalFormatting>
        <x14:conditionalFormatting xmlns:xm="http://schemas.microsoft.com/office/excel/2006/main">
          <x14:cfRule type="expression" priority="332" stopIfTrue="1" id="{DCF68924-321F-4556-B77F-7B331DC8737C}">
            <xm:f>Report_Est_PL!$B$3="M USD"</xm:f>
            <x14:dxf>
              <numFmt numFmtId="183" formatCode="#,##0,,_);\(#,##0,,\);&quot; - &quot;;@_)"/>
            </x14:dxf>
          </x14:cfRule>
          <xm:sqref>O5</xm:sqref>
        </x14:conditionalFormatting>
        <x14:conditionalFormatting xmlns:xm="http://schemas.microsoft.com/office/excel/2006/main">
          <x14:cfRule type="expression" priority="331" stopIfTrue="1" id="{9A5D7CF2-529C-4BE8-95E0-BC0EA404EB91}">
            <xm:f>Report_Est_PL!$B$3="M USD"</xm:f>
            <x14:dxf>
              <numFmt numFmtId="183" formatCode="#,##0,,_);\(#,##0,,\);&quot; - &quot;;@_)"/>
            </x14:dxf>
          </x14:cfRule>
          <xm:sqref>P5</xm:sqref>
        </x14:conditionalFormatting>
        <x14:conditionalFormatting xmlns:xm="http://schemas.microsoft.com/office/excel/2006/main">
          <x14:cfRule type="expression" priority="330" stopIfTrue="1" id="{8D17159E-1F38-4652-A0B7-379958EFC1A2}">
            <xm:f>Report_Est_PL!$B$3="M USD"</xm:f>
            <x14:dxf>
              <numFmt numFmtId="183" formatCode="#,##0,,_);\(#,##0,,\);&quot; - &quot;;@_)"/>
            </x14:dxf>
          </x14:cfRule>
          <xm:sqref>F6</xm:sqref>
        </x14:conditionalFormatting>
        <x14:conditionalFormatting xmlns:xm="http://schemas.microsoft.com/office/excel/2006/main">
          <x14:cfRule type="expression" priority="329" stopIfTrue="1" id="{FE4C891C-207D-4E88-BAAA-D1C59E7D79E6}">
            <xm:f>Report_Est_PL!$B$3="M USD"</xm:f>
            <x14:dxf>
              <numFmt numFmtId="183" formatCode="#,##0,,_);\(#,##0,,\);&quot; - &quot;;@_)"/>
            </x14:dxf>
          </x14:cfRule>
          <xm:sqref>G6</xm:sqref>
        </x14:conditionalFormatting>
        <x14:conditionalFormatting xmlns:xm="http://schemas.microsoft.com/office/excel/2006/main">
          <x14:cfRule type="expression" priority="328" stopIfTrue="1" id="{8F7824FE-6379-4D61-A897-F604B7F2F385}">
            <xm:f>Report_Est_PL!$B$3="M USD"</xm:f>
            <x14:dxf>
              <numFmt numFmtId="183" formatCode="#,##0,,_);\(#,##0,,\);&quot; - &quot;;@_)"/>
            </x14:dxf>
          </x14:cfRule>
          <xm:sqref>H6</xm:sqref>
        </x14:conditionalFormatting>
        <x14:conditionalFormatting xmlns:xm="http://schemas.microsoft.com/office/excel/2006/main">
          <x14:cfRule type="expression" priority="327" stopIfTrue="1" id="{F425A090-D316-4C08-8705-52B8C59727E4}">
            <xm:f>Report_Est_PL!$B$3="M USD"</xm:f>
            <x14:dxf>
              <numFmt numFmtId="183" formatCode="#,##0,,_);\(#,##0,,\);&quot; - &quot;;@_)"/>
            </x14:dxf>
          </x14:cfRule>
          <xm:sqref>I6</xm:sqref>
        </x14:conditionalFormatting>
        <x14:conditionalFormatting xmlns:xm="http://schemas.microsoft.com/office/excel/2006/main">
          <x14:cfRule type="expression" priority="326" stopIfTrue="1" id="{38D7053E-B675-456F-AAFC-1F5FE6A9A3A3}">
            <xm:f>Report_Est_PL!$B$3="M USD"</xm:f>
            <x14:dxf>
              <numFmt numFmtId="183" formatCode="#,##0,,_);\(#,##0,,\);&quot; - &quot;;@_)"/>
            </x14:dxf>
          </x14:cfRule>
          <xm:sqref>J6</xm:sqref>
        </x14:conditionalFormatting>
        <x14:conditionalFormatting xmlns:xm="http://schemas.microsoft.com/office/excel/2006/main">
          <x14:cfRule type="expression" priority="325" stopIfTrue="1" id="{61AC5A7A-1214-44CB-A5EC-3701F0CFFFBC}">
            <xm:f>Report_Est_PL!$B$3="M USD"</xm:f>
            <x14:dxf>
              <numFmt numFmtId="183" formatCode="#,##0,,_);\(#,##0,,\);&quot; - &quot;;@_)"/>
            </x14:dxf>
          </x14:cfRule>
          <xm:sqref>K6</xm:sqref>
        </x14:conditionalFormatting>
        <x14:conditionalFormatting xmlns:xm="http://schemas.microsoft.com/office/excel/2006/main">
          <x14:cfRule type="expression" priority="324" stopIfTrue="1" id="{A4B447AB-CFBC-4EE2-897F-46DCAE96F109}">
            <xm:f>Report_Est_PL!$B$3="M USD"</xm:f>
            <x14:dxf>
              <numFmt numFmtId="183" formatCode="#,##0,,_);\(#,##0,,\);&quot; - &quot;;@_)"/>
            </x14:dxf>
          </x14:cfRule>
          <xm:sqref>L6</xm:sqref>
        </x14:conditionalFormatting>
        <x14:conditionalFormatting xmlns:xm="http://schemas.microsoft.com/office/excel/2006/main">
          <x14:cfRule type="expression" priority="323" stopIfTrue="1" id="{14A43E12-C3FC-4B7D-8819-DA358CB10F60}">
            <xm:f>Report_Est_PL!$B$3="M USD"</xm:f>
            <x14:dxf>
              <numFmt numFmtId="183" formatCode="#,##0,,_);\(#,##0,,\);&quot; - &quot;;@_)"/>
            </x14:dxf>
          </x14:cfRule>
          <xm:sqref>M6</xm:sqref>
        </x14:conditionalFormatting>
        <x14:conditionalFormatting xmlns:xm="http://schemas.microsoft.com/office/excel/2006/main">
          <x14:cfRule type="expression" priority="322" stopIfTrue="1" id="{55484470-4121-4C19-A65D-E9C1D3278C38}">
            <xm:f>Report_Est_PL!$B$3="M USD"</xm:f>
            <x14:dxf>
              <numFmt numFmtId="183" formatCode="#,##0,,_);\(#,##0,,\);&quot; - &quot;;@_)"/>
            </x14:dxf>
          </x14:cfRule>
          <xm:sqref>N6</xm:sqref>
        </x14:conditionalFormatting>
        <x14:conditionalFormatting xmlns:xm="http://schemas.microsoft.com/office/excel/2006/main">
          <x14:cfRule type="expression" priority="321" stopIfTrue="1" id="{E9E8CCAB-EA6B-4ED5-8B25-35C3E16DE474}">
            <xm:f>Report_Est_PL!$B$3="M USD"</xm:f>
            <x14:dxf>
              <numFmt numFmtId="183" formatCode="#,##0,,_);\(#,##0,,\);&quot; - &quot;;@_)"/>
            </x14:dxf>
          </x14:cfRule>
          <xm:sqref>O6</xm:sqref>
        </x14:conditionalFormatting>
        <x14:conditionalFormatting xmlns:xm="http://schemas.microsoft.com/office/excel/2006/main">
          <x14:cfRule type="expression" priority="320" stopIfTrue="1" id="{64F46E8E-4922-4845-810A-12D4A87A101D}">
            <xm:f>Report_Est_PL!$B$3="M USD"</xm:f>
            <x14:dxf>
              <numFmt numFmtId="183" formatCode="#,##0,,_);\(#,##0,,\);&quot; - &quot;;@_)"/>
            </x14:dxf>
          </x14:cfRule>
          <xm:sqref>P6</xm:sqref>
        </x14:conditionalFormatting>
        <x14:conditionalFormatting xmlns:xm="http://schemas.microsoft.com/office/excel/2006/main">
          <x14:cfRule type="expression" priority="319" stopIfTrue="1" id="{89E40F08-094F-4CDD-AD0E-30FB8FCF64BD}">
            <xm:f>Report_Est_PL!$B$3="M USD"</xm:f>
            <x14:dxf>
              <numFmt numFmtId="183" formatCode="#,##0,,_);\(#,##0,,\);&quot; - &quot;;@_)"/>
            </x14:dxf>
          </x14:cfRule>
          <xm:sqref>F7</xm:sqref>
        </x14:conditionalFormatting>
        <x14:conditionalFormatting xmlns:xm="http://schemas.microsoft.com/office/excel/2006/main">
          <x14:cfRule type="expression" priority="318" stopIfTrue="1" id="{0603E0CE-966A-4444-94AA-D1EE475B3FBE}">
            <xm:f>Report_Est_PL!$B$3="M USD"</xm:f>
            <x14:dxf>
              <numFmt numFmtId="183" formatCode="#,##0,,_);\(#,##0,,\);&quot; - &quot;;@_)"/>
            </x14:dxf>
          </x14:cfRule>
          <xm:sqref>G7</xm:sqref>
        </x14:conditionalFormatting>
        <x14:conditionalFormatting xmlns:xm="http://schemas.microsoft.com/office/excel/2006/main">
          <x14:cfRule type="expression" priority="317" stopIfTrue="1" id="{DD6F517E-4AFD-4308-B7CC-3D99B1FE9BE4}">
            <xm:f>Report_Est_PL!$B$3="M USD"</xm:f>
            <x14:dxf>
              <numFmt numFmtId="183" formatCode="#,##0,,_);\(#,##0,,\);&quot; - &quot;;@_)"/>
            </x14:dxf>
          </x14:cfRule>
          <xm:sqref>H7</xm:sqref>
        </x14:conditionalFormatting>
        <x14:conditionalFormatting xmlns:xm="http://schemas.microsoft.com/office/excel/2006/main">
          <x14:cfRule type="expression" priority="316" stopIfTrue="1" id="{DF3653B8-A304-4B31-B6A2-F15A039F6855}">
            <xm:f>Report_Est_PL!$B$3="M USD"</xm:f>
            <x14:dxf>
              <numFmt numFmtId="183" formatCode="#,##0,,_);\(#,##0,,\);&quot; - &quot;;@_)"/>
            </x14:dxf>
          </x14:cfRule>
          <xm:sqref>I7</xm:sqref>
        </x14:conditionalFormatting>
        <x14:conditionalFormatting xmlns:xm="http://schemas.microsoft.com/office/excel/2006/main">
          <x14:cfRule type="expression" priority="315" stopIfTrue="1" id="{68A33724-F668-4331-AAF6-1BDCB2D088E5}">
            <xm:f>Report_Est_PL!$B$3="M USD"</xm:f>
            <x14:dxf>
              <numFmt numFmtId="183" formatCode="#,##0,,_);\(#,##0,,\);&quot; - &quot;;@_)"/>
            </x14:dxf>
          </x14:cfRule>
          <xm:sqref>J7</xm:sqref>
        </x14:conditionalFormatting>
        <x14:conditionalFormatting xmlns:xm="http://schemas.microsoft.com/office/excel/2006/main">
          <x14:cfRule type="expression" priority="314" stopIfTrue="1" id="{B60A0728-B531-4FFF-866F-CF01FEB87303}">
            <xm:f>Report_Est_PL!$B$3="M USD"</xm:f>
            <x14:dxf>
              <numFmt numFmtId="183" formatCode="#,##0,,_);\(#,##0,,\);&quot; - &quot;;@_)"/>
            </x14:dxf>
          </x14:cfRule>
          <xm:sqref>K7</xm:sqref>
        </x14:conditionalFormatting>
        <x14:conditionalFormatting xmlns:xm="http://schemas.microsoft.com/office/excel/2006/main">
          <x14:cfRule type="expression" priority="313" stopIfTrue="1" id="{64BAA325-7A0F-4DF8-AC2E-23391F6C42EA}">
            <xm:f>Report_Est_PL!$B$3="M USD"</xm:f>
            <x14:dxf>
              <numFmt numFmtId="183" formatCode="#,##0,,_);\(#,##0,,\);&quot; - &quot;;@_)"/>
            </x14:dxf>
          </x14:cfRule>
          <xm:sqref>L7</xm:sqref>
        </x14:conditionalFormatting>
        <x14:conditionalFormatting xmlns:xm="http://schemas.microsoft.com/office/excel/2006/main">
          <x14:cfRule type="expression" priority="312" stopIfTrue="1" id="{879C5451-BA4A-42E1-97B6-7E8D39159089}">
            <xm:f>Report_Est_PL!$B$3="M USD"</xm:f>
            <x14:dxf>
              <numFmt numFmtId="183" formatCode="#,##0,,_);\(#,##0,,\);&quot; - &quot;;@_)"/>
            </x14:dxf>
          </x14:cfRule>
          <xm:sqref>M7</xm:sqref>
        </x14:conditionalFormatting>
        <x14:conditionalFormatting xmlns:xm="http://schemas.microsoft.com/office/excel/2006/main">
          <x14:cfRule type="expression" priority="311" stopIfTrue="1" id="{44F8E46C-4640-441A-8C27-C4ECFD6F8B5F}">
            <xm:f>Report_Est_PL!$B$3="M USD"</xm:f>
            <x14:dxf>
              <numFmt numFmtId="183" formatCode="#,##0,,_);\(#,##0,,\);&quot; - &quot;;@_)"/>
            </x14:dxf>
          </x14:cfRule>
          <xm:sqref>N7</xm:sqref>
        </x14:conditionalFormatting>
        <x14:conditionalFormatting xmlns:xm="http://schemas.microsoft.com/office/excel/2006/main">
          <x14:cfRule type="expression" priority="310" stopIfTrue="1" id="{C840B987-0487-4FF5-B7D4-C62BC590873C}">
            <xm:f>Report_Est_PL!$B$3="M USD"</xm:f>
            <x14:dxf>
              <numFmt numFmtId="183" formatCode="#,##0,,_);\(#,##0,,\);&quot; - &quot;;@_)"/>
            </x14:dxf>
          </x14:cfRule>
          <xm:sqref>O7</xm:sqref>
        </x14:conditionalFormatting>
        <x14:conditionalFormatting xmlns:xm="http://schemas.microsoft.com/office/excel/2006/main">
          <x14:cfRule type="expression" priority="309" stopIfTrue="1" id="{4DAAAF34-7047-4076-9715-9D9CAE20D750}">
            <xm:f>Report_Est_PL!$B$3="M USD"</xm:f>
            <x14:dxf>
              <numFmt numFmtId="183" formatCode="#,##0,,_);\(#,##0,,\);&quot; - &quot;;@_)"/>
            </x14:dxf>
          </x14:cfRule>
          <xm:sqref>P7</xm:sqref>
        </x14:conditionalFormatting>
        <x14:conditionalFormatting xmlns:xm="http://schemas.microsoft.com/office/excel/2006/main">
          <x14:cfRule type="expression" priority="308" stopIfTrue="1" id="{513352CD-4432-408B-9AE9-3B26AB64F38D}">
            <xm:f>Report_Est_PL!$B$3="M USD"</xm:f>
            <x14:dxf>
              <numFmt numFmtId="183" formatCode="#,##0,,_);\(#,##0,,\);&quot; - &quot;;@_)"/>
            </x14:dxf>
          </x14:cfRule>
          <xm:sqref>F8</xm:sqref>
        </x14:conditionalFormatting>
        <x14:conditionalFormatting xmlns:xm="http://schemas.microsoft.com/office/excel/2006/main">
          <x14:cfRule type="expression" priority="307" stopIfTrue="1" id="{10E978B8-21EC-4992-8941-5E953BE22A5E}">
            <xm:f>Report_Est_PL!$B$3="M USD"</xm:f>
            <x14:dxf>
              <numFmt numFmtId="183" formatCode="#,##0,,_);\(#,##0,,\);&quot; - &quot;;@_)"/>
            </x14:dxf>
          </x14:cfRule>
          <xm:sqref>G8</xm:sqref>
        </x14:conditionalFormatting>
        <x14:conditionalFormatting xmlns:xm="http://schemas.microsoft.com/office/excel/2006/main">
          <x14:cfRule type="expression" priority="306" stopIfTrue="1" id="{AA43B105-540E-4AFA-A044-81B6AE92C222}">
            <xm:f>Report_Est_PL!$B$3="M USD"</xm:f>
            <x14:dxf>
              <numFmt numFmtId="183" formatCode="#,##0,,_);\(#,##0,,\);&quot; - &quot;;@_)"/>
            </x14:dxf>
          </x14:cfRule>
          <xm:sqref>H8</xm:sqref>
        </x14:conditionalFormatting>
        <x14:conditionalFormatting xmlns:xm="http://schemas.microsoft.com/office/excel/2006/main">
          <x14:cfRule type="expression" priority="305" stopIfTrue="1" id="{AE0800DA-AE4C-49D9-8471-A46AA06532CA}">
            <xm:f>Report_Est_PL!$B$3="M USD"</xm:f>
            <x14:dxf>
              <numFmt numFmtId="183" formatCode="#,##0,,_);\(#,##0,,\);&quot; - &quot;;@_)"/>
            </x14:dxf>
          </x14:cfRule>
          <xm:sqref>I8</xm:sqref>
        </x14:conditionalFormatting>
        <x14:conditionalFormatting xmlns:xm="http://schemas.microsoft.com/office/excel/2006/main">
          <x14:cfRule type="expression" priority="304" stopIfTrue="1" id="{2ACA8013-699A-4E54-ABFE-7A257337E7E6}">
            <xm:f>Report_Est_PL!$B$3="M USD"</xm:f>
            <x14:dxf>
              <numFmt numFmtId="183" formatCode="#,##0,,_);\(#,##0,,\);&quot; - &quot;;@_)"/>
            </x14:dxf>
          </x14:cfRule>
          <xm:sqref>J8</xm:sqref>
        </x14:conditionalFormatting>
        <x14:conditionalFormatting xmlns:xm="http://schemas.microsoft.com/office/excel/2006/main">
          <x14:cfRule type="expression" priority="303" stopIfTrue="1" id="{E15F21B5-8B7D-4B44-A0B9-1A761B619A11}">
            <xm:f>Report_Est_PL!$B$3="M USD"</xm:f>
            <x14:dxf>
              <numFmt numFmtId="183" formatCode="#,##0,,_);\(#,##0,,\);&quot; - &quot;;@_)"/>
            </x14:dxf>
          </x14:cfRule>
          <xm:sqref>K8</xm:sqref>
        </x14:conditionalFormatting>
        <x14:conditionalFormatting xmlns:xm="http://schemas.microsoft.com/office/excel/2006/main">
          <x14:cfRule type="expression" priority="302" stopIfTrue="1" id="{4583B39E-2725-4B8B-8B5A-B194FBC60925}">
            <xm:f>Report_Est_PL!$B$3="M USD"</xm:f>
            <x14:dxf>
              <numFmt numFmtId="183" formatCode="#,##0,,_);\(#,##0,,\);&quot; - &quot;;@_)"/>
            </x14:dxf>
          </x14:cfRule>
          <xm:sqref>L8</xm:sqref>
        </x14:conditionalFormatting>
        <x14:conditionalFormatting xmlns:xm="http://schemas.microsoft.com/office/excel/2006/main">
          <x14:cfRule type="expression" priority="301" stopIfTrue="1" id="{55106360-F0D5-4036-9330-DF45162ABD55}">
            <xm:f>Report_Est_PL!$B$3="M USD"</xm:f>
            <x14:dxf>
              <numFmt numFmtId="183" formatCode="#,##0,,_);\(#,##0,,\);&quot; - &quot;;@_)"/>
            </x14:dxf>
          </x14:cfRule>
          <xm:sqref>M8</xm:sqref>
        </x14:conditionalFormatting>
        <x14:conditionalFormatting xmlns:xm="http://schemas.microsoft.com/office/excel/2006/main">
          <x14:cfRule type="expression" priority="300" stopIfTrue="1" id="{D792DA27-ED0E-4EE3-AFC1-3C11B3B362C3}">
            <xm:f>Report_Est_PL!$B$3="M USD"</xm:f>
            <x14:dxf>
              <numFmt numFmtId="183" formatCode="#,##0,,_);\(#,##0,,\);&quot; - &quot;;@_)"/>
            </x14:dxf>
          </x14:cfRule>
          <xm:sqref>N8</xm:sqref>
        </x14:conditionalFormatting>
        <x14:conditionalFormatting xmlns:xm="http://schemas.microsoft.com/office/excel/2006/main">
          <x14:cfRule type="expression" priority="299" stopIfTrue="1" id="{01F514F4-D3FD-4F04-BE90-DECF993A2C5B}">
            <xm:f>Report_Est_PL!$B$3="M USD"</xm:f>
            <x14:dxf>
              <numFmt numFmtId="183" formatCode="#,##0,,_);\(#,##0,,\);&quot; - &quot;;@_)"/>
            </x14:dxf>
          </x14:cfRule>
          <xm:sqref>O8</xm:sqref>
        </x14:conditionalFormatting>
        <x14:conditionalFormatting xmlns:xm="http://schemas.microsoft.com/office/excel/2006/main">
          <x14:cfRule type="expression" priority="298" stopIfTrue="1" id="{D52CF1F4-91E9-4CBA-9596-711F1AE057F3}">
            <xm:f>Report_Est_PL!$B$3="M USD"</xm:f>
            <x14:dxf>
              <numFmt numFmtId="183" formatCode="#,##0,,_);\(#,##0,,\);&quot; - &quot;;@_)"/>
            </x14:dxf>
          </x14:cfRule>
          <xm:sqref>P8</xm:sqref>
        </x14:conditionalFormatting>
        <x14:conditionalFormatting xmlns:xm="http://schemas.microsoft.com/office/excel/2006/main">
          <x14:cfRule type="expression" priority="297" stopIfTrue="1" id="{1EE4CB63-CD9A-485B-BCD7-622ACDF4E825}">
            <xm:f>Report_Est_PL!$B$3="M USD"</xm:f>
            <x14:dxf>
              <numFmt numFmtId="183" formatCode="#,##0,,_);\(#,##0,,\);&quot; - &quot;;@_)"/>
            </x14:dxf>
          </x14:cfRule>
          <xm:sqref>F9</xm:sqref>
        </x14:conditionalFormatting>
        <x14:conditionalFormatting xmlns:xm="http://schemas.microsoft.com/office/excel/2006/main">
          <x14:cfRule type="expression" priority="296" stopIfTrue="1" id="{36AA7993-08CE-4B56-BD12-0C3D0F69E306}">
            <xm:f>Report_Est_PL!$B$3="M USD"</xm:f>
            <x14:dxf>
              <numFmt numFmtId="183" formatCode="#,##0,,_);\(#,##0,,\);&quot; - &quot;;@_)"/>
            </x14:dxf>
          </x14:cfRule>
          <xm:sqref>G9</xm:sqref>
        </x14:conditionalFormatting>
        <x14:conditionalFormatting xmlns:xm="http://schemas.microsoft.com/office/excel/2006/main">
          <x14:cfRule type="expression" priority="295" stopIfTrue="1" id="{16F499C1-2432-4523-8A2F-DED837CD0012}">
            <xm:f>Report_Est_PL!$B$3="M USD"</xm:f>
            <x14:dxf>
              <numFmt numFmtId="183" formatCode="#,##0,,_);\(#,##0,,\);&quot; - &quot;;@_)"/>
            </x14:dxf>
          </x14:cfRule>
          <xm:sqref>H9</xm:sqref>
        </x14:conditionalFormatting>
        <x14:conditionalFormatting xmlns:xm="http://schemas.microsoft.com/office/excel/2006/main">
          <x14:cfRule type="expression" priority="294" stopIfTrue="1" id="{1A7D4D4D-016D-41D4-963A-0DE374DC0791}">
            <xm:f>Report_Est_PL!$B$3="M USD"</xm:f>
            <x14:dxf>
              <numFmt numFmtId="183" formatCode="#,##0,,_);\(#,##0,,\);&quot; - &quot;;@_)"/>
            </x14:dxf>
          </x14:cfRule>
          <xm:sqref>I9</xm:sqref>
        </x14:conditionalFormatting>
        <x14:conditionalFormatting xmlns:xm="http://schemas.microsoft.com/office/excel/2006/main">
          <x14:cfRule type="expression" priority="293" stopIfTrue="1" id="{8E86DE62-C6B3-4150-A849-41E1FED83844}">
            <xm:f>Report_Est_PL!$B$3="M USD"</xm:f>
            <x14:dxf>
              <numFmt numFmtId="183" formatCode="#,##0,,_);\(#,##0,,\);&quot; - &quot;;@_)"/>
            </x14:dxf>
          </x14:cfRule>
          <xm:sqref>J9</xm:sqref>
        </x14:conditionalFormatting>
        <x14:conditionalFormatting xmlns:xm="http://schemas.microsoft.com/office/excel/2006/main">
          <x14:cfRule type="expression" priority="292" stopIfTrue="1" id="{6CB9946E-6AF8-42E7-9265-02418CB1D88D}">
            <xm:f>Report_Est_PL!$B$3="M USD"</xm:f>
            <x14:dxf>
              <numFmt numFmtId="183" formatCode="#,##0,,_);\(#,##0,,\);&quot; - &quot;;@_)"/>
            </x14:dxf>
          </x14:cfRule>
          <xm:sqref>K9</xm:sqref>
        </x14:conditionalFormatting>
        <x14:conditionalFormatting xmlns:xm="http://schemas.microsoft.com/office/excel/2006/main">
          <x14:cfRule type="expression" priority="291" stopIfTrue="1" id="{9CA0449C-1E40-462D-8FC1-38F5C8581205}">
            <xm:f>Report_Est_PL!$B$3="M USD"</xm:f>
            <x14:dxf>
              <numFmt numFmtId="183" formatCode="#,##0,,_);\(#,##0,,\);&quot; - &quot;;@_)"/>
            </x14:dxf>
          </x14:cfRule>
          <xm:sqref>L9</xm:sqref>
        </x14:conditionalFormatting>
        <x14:conditionalFormatting xmlns:xm="http://schemas.microsoft.com/office/excel/2006/main">
          <x14:cfRule type="expression" priority="290" stopIfTrue="1" id="{B1FE5B53-EDE6-4BA6-A368-F94F4914D497}">
            <xm:f>Report_Est_PL!$B$3="M USD"</xm:f>
            <x14:dxf>
              <numFmt numFmtId="183" formatCode="#,##0,,_);\(#,##0,,\);&quot; - &quot;;@_)"/>
            </x14:dxf>
          </x14:cfRule>
          <xm:sqref>M9</xm:sqref>
        </x14:conditionalFormatting>
        <x14:conditionalFormatting xmlns:xm="http://schemas.microsoft.com/office/excel/2006/main">
          <x14:cfRule type="expression" priority="289" stopIfTrue="1" id="{492AA392-C7BC-4ACC-AF6F-00EB2CC0240E}">
            <xm:f>Report_Est_PL!$B$3="M USD"</xm:f>
            <x14:dxf>
              <numFmt numFmtId="183" formatCode="#,##0,,_);\(#,##0,,\);&quot; - &quot;;@_)"/>
            </x14:dxf>
          </x14:cfRule>
          <xm:sqref>N9</xm:sqref>
        </x14:conditionalFormatting>
        <x14:conditionalFormatting xmlns:xm="http://schemas.microsoft.com/office/excel/2006/main">
          <x14:cfRule type="expression" priority="288" stopIfTrue="1" id="{2B64640D-070A-4879-A77D-E04376D31951}">
            <xm:f>Report_Est_PL!$B$3="M USD"</xm:f>
            <x14:dxf>
              <numFmt numFmtId="183" formatCode="#,##0,,_);\(#,##0,,\);&quot; - &quot;;@_)"/>
            </x14:dxf>
          </x14:cfRule>
          <xm:sqref>O9</xm:sqref>
        </x14:conditionalFormatting>
        <x14:conditionalFormatting xmlns:xm="http://schemas.microsoft.com/office/excel/2006/main">
          <x14:cfRule type="expression" priority="287" stopIfTrue="1" id="{64FEE07B-D236-488E-8727-C7E0A2584146}">
            <xm:f>Report_Est_PL!$B$3="M USD"</xm:f>
            <x14:dxf>
              <numFmt numFmtId="183" formatCode="#,##0,,_);\(#,##0,,\);&quot; - &quot;;@_)"/>
            </x14:dxf>
          </x14:cfRule>
          <xm:sqref>P9</xm:sqref>
        </x14:conditionalFormatting>
        <x14:conditionalFormatting xmlns:xm="http://schemas.microsoft.com/office/excel/2006/main">
          <x14:cfRule type="expression" priority="286" stopIfTrue="1" id="{9BE541E9-E589-4D86-AB14-88E8FDC9F3E4}">
            <xm:f>Report_Est_PL!$B$3="M USD"</xm:f>
            <x14:dxf>
              <numFmt numFmtId="183" formatCode="#,##0,,_);\(#,##0,,\);&quot; - &quot;;@_)"/>
            </x14:dxf>
          </x14:cfRule>
          <xm:sqref>F10</xm:sqref>
        </x14:conditionalFormatting>
        <x14:conditionalFormatting xmlns:xm="http://schemas.microsoft.com/office/excel/2006/main">
          <x14:cfRule type="expression" priority="285" stopIfTrue="1" id="{C2E3E2D8-7AFC-4D6F-887E-106AD28E2EEA}">
            <xm:f>Report_Est_PL!$B$3="M USD"</xm:f>
            <x14:dxf>
              <numFmt numFmtId="183" formatCode="#,##0,,_);\(#,##0,,\);&quot; - &quot;;@_)"/>
            </x14:dxf>
          </x14:cfRule>
          <xm:sqref>G10</xm:sqref>
        </x14:conditionalFormatting>
        <x14:conditionalFormatting xmlns:xm="http://schemas.microsoft.com/office/excel/2006/main">
          <x14:cfRule type="expression" priority="284" stopIfTrue="1" id="{EFAB1B13-F8EB-4AB0-898D-595F638613B1}">
            <xm:f>Report_Est_PL!$B$3="M USD"</xm:f>
            <x14:dxf>
              <numFmt numFmtId="183" formatCode="#,##0,,_);\(#,##0,,\);&quot; - &quot;;@_)"/>
            </x14:dxf>
          </x14:cfRule>
          <xm:sqref>H10</xm:sqref>
        </x14:conditionalFormatting>
        <x14:conditionalFormatting xmlns:xm="http://schemas.microsoft.com/office/excel/2006/main">
          <x14:cfRule type="expression" priority="283" stopIfTrue="1" id="{B1571FB3-7BF9-477E-A6D1-6BDD3ABA4C20}">
            <xm:f>Report_Est_PL!$B$3="M USD"</xm:f>
            <x14:dxf>
              <numFmt numFmtId="183" formatCode="#,##0,,_);\(#,##0,,\);&quot; - &quot;;@_)"/>
            </x14:dxf>
          </x14:cfRule>
          <xm:sqref>I10</xm:sqref>
        </x14:conditionalFormatting>
        <x14:conditionalFormatting xmlns:xm="http://schemas.microsoft.com/office/excel/2006/main">
          <x14:cfRule type="expression" priority="282" stopIfTrue="1" id="{77CA86BD-E5A2-41D3-A4FA-D4AD83333996}">
            <xm:f>Report_Est_PL!$B$3="M USD"</xm:f>
            <x14:dxf>
              <numFmt numFmtId="183" formatCode="#,##0,,_);\(#,##0,,\);&quot; - &quot;;@_)"/>
            </x14:dxf>
          </x14:cfRule>
          <xm:sqref>J10</xm:sqref>
        </x14:conditionalFormatting>
        <x14:conditionalFormatting xmlns:xm="http://schemas.microsoft.com/office/excel/2006/main">
          <x14:cfRule type="expression" priority="281" stopIfTrue="1" id="{28EF13FF-C3DD-4385-98B7-C6897DBFD0E1}">
            <xm:f>Report_Est_PL!$B$3="M USD"</xm:f>
            <x14:dxf>
              <numFmt numFmtId="183" formatCode="#,##0,,_);\(#,##0,,\);&quot; - &quot;;@_)"/>
            </x14:dxf>
          </x14:cfRule>
          <xm:sqref>K10</xm:sqref>
        </x14:conditionalFormatting>
        <x14:conditionalFormatting xmlns:xm="http://schemas.microsoft.com/office/excel/2006/main">
          <x14:cfRule type="expression" priority="280" stopIfTrue="1" id="{760F15C5-E609-41CF-AA64-1C6DD62A0F3E}">
            <xm:f>Report_Est_PL!$B$3="M USD"</xm:f>
            <x14:dxf>
              <numFmt numFmtId="183" formatCode="#,##0,,_);\(#,##0,,\);&quot; - &quot;;@_)"/>
            </x14:dxf>
          </x14:cfRule>
          <xm:sqref>L10</xm:sqref>
        </x14:conditionalFormatting>
        <x14:conditionalFormatting xmlns:xm="http://schemas.microsoft.com/office/excel/2006/main">
          <x14:cfRule type="expression" priority="279" stopIfTrue="1" id="{4EA4F32E-9E0C-467A-8E12-BEC8D7C4D08A}">
            <xm:f>Report_Est_PL!$B$3="M USD"</xm:f>
            <x14:dxf>
              <numFmt numFmtId="183" formatCode="#,##0,,_);\(#,##0,,\);&quot; - &quot;;@_)"/>
            </x14:dxf>
          </x14:cfRule>
          <xm:sqref>M10</xm:sqref>
        </x14:conditionalFormatting>
        <x14:conditionalFormatting xmlns:xm="http://schemas.microsoft.com/office/excel/2006/main">
          <x14:cfRule type="expression" priority="278" stopIfTrue="1" id="{62EB7AF0-59F5-488D-B87F-87F7547C2658}">
            <xm:f>Report_Est_PL!$B$3="M USD"</xm:f>
            <x14:dxf>
              <numFmt numFmtId="183" formatCode="#,##0,,_);\(#,##0,,\);&quot; - &quot;;@_)"/>
            </x14:dxf>
          </x14:cfRule>
          <xm:sqref>N10</xm:sqref>
        </x14:conditionalFormatting>
        <x14:conditionalFormatting xmlns:xm="http://schemas.microsoft.com/office/excel/2006/main">
          <x14:cfRule type="expression" priority="277" stopIfTrue="1" id="{CB4F85A7-D5E5-48BD-8129-98AB0FFBED4A}">
            <xm:f>Report_Est_PL!$B$3="M USD"</xm:f>
            <x14:dxf>
              <numFmt numFmtId="183" formatCode="#,##0,,_);\(#,##0,,\);&quot; - &quot;;@_)"/>
            </x14:dxf>
          </x14:cfRule>
          <xm:sqref>O10</xm:sqref>
        </x14:conditionalFormatting>
        <x14:conditionalFormatting xmlns:xm="http://schemas.microsoft.com/office/excel/2006/main">
          <x14:cfRule type="expression" priority="276" stopIfTrue="1" id="{7E51387A-6314-4D3D-92C9-C8D47EF89297}">
            <xm:f>Report_Est_PL!$B$3="M USD"</xm:f>
            <x14:dxf>
              <numFmt numFmtId="183" formatCode="#,##0,,_);\(#,##0,,\);&quot; - &quot;;@_)"/>
            </x14:dxf>
          </x14:cfRule>
          <xm:sqref>P10</xm:sqref>
        </x14:conditionalFormatting>
        <x14:conditionalFormatting xmlns:xm="http://schemas.microsoft.com/office/excel/2006/main">
          <x14:cfRule type="expression" priority="275" stopIfTrue="1" id="{64551168-E268-4E26-90E7-D838BCCE0EA9}">
            <xm:f>Report_Est_PL!$B$3="M USD"</xm:f>
            <x14:dxf>
              <numFmt numFmtId="183" formatCode="#,##0,,_);\(#,##0,,\);&quot; - &quot;;@_)"/>
            </x14:dxf>
          </x14:cfRule>
          <xm:sqref>F11</xm:sqref>
        </x14:conditionalFormatting>
        <x14:conditionalFormatting xmlns:xm="http://schemas.microsoft.com/office/excel/2006/main">
          <x14:cfRule type="expression" priority="274" stopIfTrue="1" id="{7C4A6EF6-8EFD-4567-8335-BD1915A04433}">
            <xm:f>Report_Est_PL!$B$3="M USD"</xm:f>
            <x14:dxf>
              <numFmt numFmtId="183" formatCode="#,##0,,_);\(#,##0,,\);&quot; - &quot;;@_)"/>
            </x14:dxf>
          </x14:cfRule>
          <xm:sqref>G11</xm:sqref>
        </x14:conditionalFormatting>
        <x14:conditionalFormatting xmlns:xm="http://schemas.microsoft.com/office/excel/2006/main">
          <x14:cfRule type="expression" priority="273" stopIfTrue="1" id="{D7A7DD85-8F89-490B-8E9F-A7010AF66D3D}">
            <xm:f>Report_Est_PL!$B$3="M USD"</xm:f>
            <x14:dxf>
              <numFmt numFmtId="183" formatCode="#,##0,,_);\(#,##0,,\);&quot; - &quot;;@_)"/>
            </x14:dxf>
          </x14:cfRule>
          <xm:sqref>H11</xm:sqref>
        </x14:conditionalFormatting>
        <x14:conditionalFormatting xmlns:xm="http://schemas.microsoft.com/office/excel/2006/main">
          <x14:cfRule type="expression" priority="272" stopIfTrue="1" id="{863ECF8B-EB1B-49FB-A991-17D79B4C7496}">
            <xm:f>Report_Est_PL!$B$3="M USD"</xm:f>
            <x14:dxf>
              <numFmt numFmtId="183" formatCode="#,##0,,_);\(#,##0,,\);&quot; - &quot;;@_)"/>
            </x14:dxf>
          </x14:cfRule>
          <xm:sqref>I11</xm:sqref>
        </x14:conditionalFormatting>
        <x14:conditionalFormatting xmlns:xm="http://schemas.microsoft.com/office/excel/2006/main">
          <x14:cfRule type="expression" priority="271" stopIfTrue="1" id="{70B1503E-ACB8-49AD-A1E1-39C1334DE6E7}">
            <xm:f>Report_Est_PL!$B$3="M USD"</xm:f>
            <x14:dxf>
              <numFmt numFmtId="183" formatCode="#,##0,,_);\(#,##0,,\);&quot; - &quot;;@_)"/>
            </x14:dxf>
          </x14:cfRule>
          <xm:sqref>J11</xm:sqref>
        </x14:conditionalFormatting>
        <x14:conditionalFormatting xmlns:xm="http://schemas.microsoft.com/office/excel/2006/main">
          <x14:cfRule type="expression" priority="270" stopIfTrue="1" id="{97BA46C8-6C9A-4FBF-8E24-CA3EF833CC74}">
            <xm:f>Report_Est_PL!$B$3="M USD"</xm:f>
            <x14:dxf>
              <numFmt numFmtId="183" formatCode="#,##0,,_);\(#,##0,,\);&quot; - &quot;;@_)"/>
            </x14:dxf>
          </x14:cfRule>
          <xm:sqref>K11</xm:sqref>
        </x14:conditionalFormatting>
        <x14:conditionalFormatting xmlns:xm="http://schemas.microsoft.com/office/excel/2006/main">
          <x14:cfRule type="expression" priority="269" stopIfTrue="1" id="{8D941F4F-F241-4CF5-8895-8AA94C5B4A79}">
            <xm:f>Report_Est_PL!$B$3="M USD"</xm:f>
            <x14:dxf>
              <numFmt numFmtId="183" formatCode="#,##0,,_);\(#,##0,,\);&quot; - &quot;;@_)"/>
            </x14:dxf>
          </x14:cfRule>
          <xm:sqref>L11</xm:sqref>
        </x14:conditionalFormatting>
        <x14:conditionalFormatting xmlns:xm="http://schemas.microsoft.com/office/excel/2006/main">
          <x14:cfRule type="expression" priority="268" stopIfTrue="1" id="{460B026E-92CA-4F38-8704-59C60A29E5AF}">
            <xm:f>Report_Est_PL!$B$3="M USD"</xm:f>
            <x14:dxf>
              <numFmt numFmtId="183" formatCode="#,##0,,_);\(#,##0,,\);&quot; - &quot;;@_)"/>
            </x14:dxf>
          </x14:cfRule>
          <xm:sqref>M11</xm:sqref>
        </x14:conditionalFormatting>
        <x14:conditionalFormatting xmlns:xm="http://schemas.microsoft.com/office/excel/2006/main">
          <x14:cfRule type="expression" priority="267" stopIfTrue="1" id="{77BFB12F-EC4E-4B82-BD57-FC7733207A77}">
            <xm:f>Report_Est_PL!$B$3="M USD"</xm:f>
            <x14:dxf>
              <numFmt numFmtId="183" formatCode="#,##0,,_);\(#,##0,,\);&quot; - &quot;;@_)"/>
            </x14:dxf>
          </x14:cfRule>
          <xm:sqref>N11</xm:sqref>
        </x14:conditionalFormatting>
        <x14:conditionalFormatting xmlns:xm="http://schemas.microsoft.com/office/excel/2006/main">
          <x14:cfRule type="expression" priority="266" stopIfTrue="1" id="{32D3695D-9751-488F-95BC-9D89FE9DD033}">
            <xm:f>Report_Est_PL!$B$3="M USD"</xm:f>
            <x14:dxf>
              <numFmt numFmtId="183" formatCode="#,##0,,_);\(#,##0,,\);&quot; - &quot;;@_)"/>
            </x14:dxf>
          </x14:cfRule>
          <xm:sqref>O11</xm:sqref>
        </x14:conditionalFormatting>
        <x14:conditionalFormatting xmlns:xm="http://schemas.microsoft.com/office/excel/2006/main">
          <x14:cfRule type="expression" priority="265" stopIfTrue="1" id="{30BF4553-9352-49A3-82A7-F2052B9EE0C3}">
            <xm:f>Report_Est_PL!$B$3="M USD"</xm:f>
            <x14:dxf>
              <numFmt numFmtId="183" formatCode="#,##0,,_);\(#,##0,,\);&quot; - &quot;;@_)"/>
            </x14:dxf>
          </x14:cfRule>
          <xm:sqref>P11</xm:sqref>
        </x14:conditionalFormatting>
        <x14:conditionalFormatting xmlns:xm="http://schemas.microsoft.com/office/excel/2006/main">
          <x14:cfRule type="expression" priority="264" stopIfTrue="1" id="{F143F0AA-E49E-4BD8-AE2F-812E351755E3}">
            <xm:f>Report_Est_PL!$B$3="M USD"</xm:f>
            <x14:dxf>
              <numFmt numFmtId="183" formatCode="#,##0,,_);\(#,##0,,\);&quot; - &quot;;@_)"/>
            </x14:dxf>
          </x14:cfRule>
          <xm:sqref>F12</xm:sqref>
        </x14:conditionalFormatting>
        <x14:conditionalFormatting xmlns:xm="http://schemas.microsoft.com/office/excel/2006/main">
          <x14:cfRule type="expression" priority="263" stopIfTrue="1" id="{0AE4F6F9-4113-462F-A2C0-955755F1DE0F}">
            <xm:f>Report_Est_PL!$B$3="M USD"</xm:f>
            <x14:dxf>
              <numFmt numFmtId="183" formatCode="#,##0,,_);\(#,##0,,\);&quot; - &quot;;@_)"/>
            </x14:dxf>
          </x14:cfRule>
          <xm:sqref>G12</xm:sqref>
        </x14:conditionalFormatting>
        <x14:conditionalFormatting xmlns:xm="http://schemas.microsoft.com/office/excel/2006/main">
          <x14:cfRule type="expression" priority="262" stopIfTrue="1" id="{008488D1-73C6-4988-B0E8-322DFD4BC761}">
            <xm:f>Report_Est_PL!$B$3="M USD"</xm:f>
            <x14:dxf>
              <numFmt numFmtId="183" formatCode="#,##0,,_);\(#,##0,,\);&quot; - &quot;;@_)"/>
            </x14:dxf>
          </x14:cfRule>
          <xm:sqref>H12</xm:sqref>
        </x14:conditionalFormatting>
        <x14:conditionalFormatting xmlns:xm="http://schemas.microsoft.com/office/excel/2006/main">
          <x14:cfRule type="expression" priority="261" stopIfTrue="1" id="{A048BC3C-7DE8-4C21-B16A-E1102E328486}">
            <xm:f>Report_Est_PL!$B$3="M USD"</xm:f>
            <x14:dxf>
              <numFmt numFmtId="183" formatCode="#,##0,,_);\(#,##0,,\);&quot; - &quot;;@_)"/>
            </x14:dxf>
          </x14:cfRule>
          <xm:sqref>I12</xm:sqref>
        </x14:conditionalFormatting>
        <x14:conditionalFormatting xmlns:xm="http://schemas.microsoft.com/office/excel/2006/main">
          <x14:cfRule type="expression" priority="260" stopIfTrue="1" id="{7D59CBBD-DB28-432D-BCEA-80F2D8686571}">
            <xm:f>Report_Est_PL!$B$3="M USD"</xm:f>
            <x14:dxf>
              <numFmt numFmtId="183" formatCode="#,##0,,_);\(#,##0,,\);&quot; - &quot;;@_)"/>
            </x14:dxf>
          </x14:cfRule>
          <xm:sqref>J12</xm:sqref>
        </x14:conditionalFormatting>
        <x14:conditionalFormatting xmlns:xm="http://schemas.microsoft.com/office/excel/2006/main">
          <x14:cfRule type="expression" priority="259" stopIfTrue="1" id="{DFB365F9-A86E-4FFD-8F7B-35EA6FC5DAA7}">
            <xm:f>Report_Est_PL!$B$3="M USD"</xm:f>
            <x14:dxf>
              <numFmt numFmtId="183" formatCode="#,##0,,_);\(#,##0,,\);&quot; - &quot;;@_)"/>
            </x14:dxf>
          </x14:cfRule>
          <xm:sqref>K12</xm:sqref>
        </x14:conditionalFormatting>
        <x14:conditionalFormatting xmlns:xm="http://schemas.microsoft.com/office/excel/2006/main">
          <x14:cfRule type="expression" priority="258" stopIfTrue="1" id="{8CCA34F5-AC97-4BAE-96C0-9D40AB98CEEF}">
            <xm:f>Report_Est_PL!$B$3="M USD"</xm:f>
            <x14:dxf>
              <numFmt numFmtId="183" formatCode="#,##0,,_);\(#,##0,,\);&quot; - &quot;;@_)"/>
            </x14:dxf>
          </x14:cfRule>
          <xm:sqref>L12</xm:sqref>
        </x14:conditionalFormatting>
        <x14:conditionalFormatting xmlns:xm="http://schemas.microsoft.com/office/excel/2006/main">
          <x14:cfRule type="expression" priority="257" stopIfTrue="1" id="{BD3C14B2-8A25-4BC5-9677-65B4BDA80D5E}">
            <xm:f>Report_Est_PL!$B$3="M USD"</xm:f>
            <x14:dxf>
              <numFmt numFmtId="183" formatCode="#,##0,,_);\(#,##0,,\);&quot; - &quot;;@_)"/>
            </x14:dxf>
          </x14:cfRule>
          <xm:sqref>M12</xm:sqref>
        </x14:conditionalFormatting>
        <x14:conditionalFormatting xmlns:xm="http://schemas.microsoft.com/office/excel/2006/main">
          <x14:cfRule type="expression" priority="256" stopIfTrue="1" id="{0C8322AC-BF47-4E30-8C9F-3325B69FDBAF}">
            <xm:f>Report_Est_PL!$B$3="M USD"</xm:f>
            <x14:dxf>
              <numFmt numFmtId="183" formatCode="#,##0,,_);\(#,##0,,\);&quot; - &quot;;@_)"/>
            </x14:dxf>
          </x14:cfRule>
          <xm:sqref>N12</xm:sqref>
        </x14:conditionalFormatting>
        <x14:conditionalFormatting xmlns:xm="http://schemas.microsoft.com/office/excel/2006/main">
          <x14:cfRule type="expression" priority="255" stopIfTrue="1" id="{43D81261-0951-4864-B985-54CC00D9CF6D}">
            <xm:f>Report_Est_PL!$B$3="M USD"</xm:f>
            <x14:dxf>
              <numFmt numFmtId="183" formatCode="#,##0,,_);\(#,##0,,\);&quot; - &quot;;@_)"/>
            </x14:dxf>
          </x14:cfRule>
          <xm:sqref>O12</xm:sqref>
        </x14:conditionalFormatting>
        <x14:conditionalFormatting xmlns:xm="http://schemas.microsoft.com/office/excel/2006/main">
          <x14:cfRule type="expression" priority="254" stopIfTrue="1" id="{488E58BA-0180-4868-B9A9-9BB9E877526B}">
            <xm:f>Report_Est_PL!$B$3="M USD"</xm:f>
            <x14:dxf>
              <numFmt numFmtId="183" formatCode="#,##0,,_);\(#,##0,,\);&quot; - &quot;;@_)"/>
            </x14:dxf>
          </x14:cfRule>
          <xm:sqref>P12</xm:sqref>
        </x14:conditionalFormatting>
        <x14:conditionalFormatting xmlns:xm="http://schemas.microsoft.com/office/excel/2006/main">
          <x14:cfRule type="expression" priority="253" stopIfTrue="1" id="{DDE643F2-8E8B-4713-8081-EAD106A25408}">
            <xm:f>Report_Est_PL!$B$3="M USD"</xm:f>
            <x14:dxf>
              <numFmt numFmtId="183" formatCode="#,##0,,_);\(#,##0,,\);&quot; - &quot;;@_)"/>
            </x14:dxf>
          </x14:cfRule>
          <xm:sqref>F13</xm:sqref>
        </x14:conditionalFormatting>
        <x14:conditionalFormatting xmlns:xm="http://schemas.microsoft.com/office/excel/2006/main">
          <x14:cfRule type="expression" priority="252" stopIfTrue="1" id="{F0DC2509-DBB8-42F8-A24C-EB3312D85B53}">
            <xm:f>Report_Est_PL!$B$3="M USD"</xm:f>
            <x14:dxf>
              <numFmt numFmtId="183" formatCode="#,##0,,_);\(#,##0,,\);&quot; - &quot;;@_)"/>
            </x14:dxf>
          </x14:cfRule>
          <xm:sqref>G13</xm:sqref>
        </x14:conditionalFormatting>
        <x14:conditionalFormatting xmlns:xm="http://schemas.microsoft.com/office/excel/2006/main">
          <x14:cfRule type="expression" priority="251" stopIfTrue="1" id="{97088C23-EC2A-43FE-907F-632414356AAC}">
            <xm:f>Report_Est_PL!$B$3="M USD"</xm:f>
            <x14:dxf>
              <numFmt numFmtId="183" formatCode="#,##0,,_);\(#,##0,,\);&quot; - &quot;;@_)"/>
            </x14:dxf>
          </x14:cfRule>
          <xm:sqref>H13</xm:sqref>
        </x14:conditionalFormatting>
        <x14:conditionalFormatting xmlns:xm="http://schemas.microsoft.com/office/excel/2006/main">
          <x14:cfRule type="expression" priority="250" stopIfTrue="1" id="{BBFF6135-D330-4A20-A5F7-A47DAD775197}">
            <xm:f>Report_Est_PL!$B$3="M USD"</xm:f>
            <x14:dxf>
              <numFmt numFmtId="183" formatCode="#,##0,,_);\(#,##0,,\);&quot; - &quot;;@_)"/>
            </x14:dxf>
          </x14:cfRule>
          <xm:sqref>I13</xm:sqref>
        </x14:conditionalFormatting>
        <x14:conditionalFormatting xmlns:xm="http://schemas.microsoft.com/office/excel/2006/main">
          <x14:cfRule type="expression" priority="249" stopIfTrue="1" id="{84AB7A92-FA03-43D8-BD7C-A04E234A769C}">
            <xm:f>Report_Est_PL!$B$3="M USD"</xm:f>
            <x14:dxf>
              <numFmt numFmtId="183" formatCode="#,##0,,_);\(#,##0,,\);&quot; - &quot;;@_)"/>
            </x14:dxf>
          </x14:cfRule>
          <xm:sqref>J13</xm:sqref>
        </x14:conditionalFormatting>
        <x14:conditionalFormatting xmlns:xm="http://schemas.microsoft.com/office/excel/2006/main">
          <x14:cfRule type="expression" priority="248" stopIfTrue="1" id="{0F5B7EB9-C30E-418E-8ECF-6D29AA9CC594}">
            <xm:f>Report_Est_PL!$B$3="M USD"</xm:f>
            <x14:dxf>
              <numFmt numFmtId="183" formatCode="#,##0,,_);\(#,##0,,\);&quot; - &quot;;@_)"/>
            </x14:dxf>
          </x14:cfRule>
          <xm:sqref>K13</xm:sqref>
        </x14:conditionalFormatting>
        <x14:conditionalFormatting xmlns:xm="http://schemas.microsoft.com/office/excel/2006/main">
          <x14:cfRule type="expression" priority="247" stopIfTrue="1" id="{7CCEB6E6-7427-486E-A918-2152A5D77782}">
            <xm:f>Report_Est_PL!$B$3="M USD"</xm:f>
            <x14:dxf>
              <numFmt numFmtId="183" formatCode="#,##0,,_);\(#,##0,,\);&quot; - &quot;;@_)"/>
            </x14:dxf>
          </x14:cfRule>
          <xm:sqref>L13</xm:sqref>
        </x14:conditionalFormatting>
        <x14:conditionalFormatting xmlns:xm="http://schemas.microsoft.com/office/excel/2006/main">
          <x14:cfRule type="expression" priority="246" stopIfTrue="1" id="{C44C041F-C3AF-49E6-B49B-8AFBAAAED0E9}">
            <xm:f>Report_Est_PL!$B$3="M USD"</xm:f>
            <x14:dxf>
              <numFmt numFmtId="183" formatCode="#,##0,,_);\(#,##0,,\);&quot; - &quot;;@_)"/>
            </x14:dxf>
          </x14:cfRule>
          <xm:sqref>M13</xm:sqref>
        </x14:conditionalFormatting>
        <x14:conditionalFormatting xmlns:xm="http://schemas.microsoft.com/office/excel/2006/main">
          <x14:cfRule type="expression" priority="245" stopIfTrue="1" id="{D5347DCB-818B-4A50-814D-D247F097CD69}">
            <xm:f>Report_Est_PL!$B$3="M USD"</xm:f>
            <x14:dxf>
              <numFmt numFmtId="183" formatCode="#,##0,,_);\(#,##0,,\);&quot; - &quot;;@_)"/>
            </x14:dxf>
          </x14:cfRule>
          <xm:sqref>N13</xm:sqref>
        </x14:conditionalFormatting>
        <x14:conditionalFormatting xmlns:xm="http://schemas.microsoft.com/office/excel/2006/main">
          <x14:cfRule type="expression" priority="244" stopIfTrue="1" id="{E475226B-EF47-4EDA-A52F-F91E9322B2BE}">
            <xm:f>Report_Est_PL!$B$3="M USD"</xm:f>
            <x14:dxf>
              <numFmt numFmtId="183" formatCode="#,##0,,_);\(#,##0,,\);&quot; - &quot;;@_)"/>
            </x14:dxf>
          </x14:cfRule>
          <xm:sqref>O13</xm:sqref>
        </x14:conditionalFormatting>
        <x14:conditionalFormatting xmlns:xm="http://schemas.microsoft.com/office/excel/2006/main">
          <x14:cfRule type="expression" priority="243" stopIfTrue="1" id="{8D80F67A-3774-4431-A1C4-73B6C005AE25}">
            <xm:f>Report_Est_PL!$B$3="M USD"</xm:f>
            <x14:dxf>
              <numFmt numFmtId="183" formatCode="#,##0,,_);\(#,##0,,\);&quot; - &quot;;@_)"/>
            </x14:dxf>
          </x14:cfRule>
          <xm:sqref>P13</xm:sqref>
        </x14:conditionalFormatting>
        <x14:conditionalFormatting xmlns:xm="http://schemas.microsoft.com/office/excel/2006/main">
          <x14:cfRule type="expression" priority="242" stopIfTrue="1" id="{681329DC-03A8-4211-A0B1-D2320AA6EF6F}">
            <xm:f>Report_Est_PL!$B$3="M USD"</xm:f>
            <x14:dxf>
              <numFmt numFmtId="183" formatCode="#,##0,,_);\(#,##0,,\);&quot; - &quot;;@_)"/>
            </x14:dxf>
          </x14:cfRule>
          <xm:sqref>F14</xm:sqref>
        </x14:conditionalFormatting>
        <x14:conditionalFormatting xmlns:xm="http://schemas.microsoft.com/office/excel/2006/main">
          <x14:cfRule type="expression" priority="241" stopIfTrue="1" id="{FCD7FE8A-8930-4B61-A580-0EAD99D7D412}">
            <xm:f>Report_Est_PL!$B$3="M USD"</xm:f>
            <x14:dxf>
              <numFmt numFmtId="183" formatCode="#,##0,,_);\(#,##0,,\);&quot; - &quot;;@_)"/>
            </x14:dxf>
          </x14:cfRule>
          <xm:sqref>G14</xm:sqref>
        </x14:conditionalFormatting>
        <x14:conditionalFormatting xmlns:xm="http://schemas.microsoft.com/office/excel/2006/main">
          <x14:cfRule type="expression" priority="240" stopIfTrue="1" id="{F0742D06-6482-4A9D-8236-2AFB4DB9771D}">
            <xm:f>Report_Est_PL!$B$3="M USD"</xm:f>
            <x14:dxf>
              <numFmt numFmtId="183" formatCode="#,##0,,_);\(#,##0,,\);&quot; - &quot;;@_)"/>
            </x14:dxf>
          </x14:cfRule>
          <xm:sqref>H14</xm:sqref>
        </x14:conditionalFormatting>
        <x14:conditionalFormatting xmlns:xm="http://schemas.microsoft.com/office/excel/2006/main">
          <x14:cfRule type="expression" priority="239" stopIfTrue="1" id="{6C9E4F3E-BDA9-41A5-B51E-4FD9CCB8AFDF}">
            <xm:f>Report_Est_PL!$B$3="M USD"</xm:f>
            <x14:dxf>
              <numFmt numFmtId="183" formatCode="#,##0,,_);\(#,##0,,\);&quot; - &quot;;@_)"/>
            </x14:dxf>
          </x14:cfRule>
          <xm:sqref>I14</xm:sqref>
        </x14:conditionalFormatting>
        <x14:conditionalFormatting xmlns:xm="http://schemas.microsoft.com/office/excel/2006/main">
          <x14:cfRule type="expression" priority="238" stopIfTrue="1" id="{49E31137-9B59-4F0F-8996-7434566EF329}">
            <xm:f>Report_Est_PL!$B$3="M USD"</xm:f>
            <x14:dxf>
              <numFmt numFmtId="183" formatCode="#,##0,,_);\(#,##0,,\);&quot; - &quot;;@_)"/>
            </x14:dxf>
          </x14:cfRule>
          <xm:sqref>J14</xm:sqref>
        </x14:conditionalFormatting>
        <x14:conditionalFormatting xmlns:xm="http://schemas.microsoft.com/office/excel/2006/main">
          <x14:cfRule type="expression" priority="237" stopIfTrue="1" id="{554D695F-379A-45E1-A1FE-932060317660}">
            <xm:f>Report_Est_PL!$B$3="M USD"</xm:f>
            <x14:dxf>
              <numFmt numFmtId="183" formatCode="#,##0,,_);\(#,##0,,\);&quot; - &quot;;@_)"/>
            </x14:dxf>
          </x14:cfRule>
          <xm:sqref>K14</xm:sqref>
        </x14:conditionalFormatting>
        <x14:conditionalFormatting xmlns:xm="http://schemas.microsoft.com/office/excel/2006/main">
          <x14:cfRule type="expression" priority="236" stopIfTrue="1" id="{9016D992-4FC3-4068-A1D5-2A602204ADB6}">
            <xm:f>Report_Est_PL!$B$3="M USD"</xm:f>
            <x14:dxf>
              <numFmt numFmtId="183" formatCode="#,##0,,_);\(#,##0,,\);&quot; - &quot;;@_)"/>
            </x14:dxf>
          </x14:cfRule>
          <xm:sqref>L14</xm:sqref>
        </x14:conditionalFormatting>
        <x14:conditionalFormatting xmlns:xm="http://schemas.microsoft.com/office/excel/2006/main">
          <x14:cfRule type="expression" priority="235" stopIfTrue="1" id="{227B198C-BE7A-44B4-9A72-D3A257DC42EF}">
            <xm:f>Report_Est_PL!$B$3="M USD"</xm:f>
            <x14:dxf>
              <numFmt numFmtId="183" formatCode="#,##0,,_);\(#,##0,,\);&quot; - &quot;;@_)"/>
            </x14:dxf>
          </x14:cfRule>
          <xm:sqref>M14</xm:sqref>
        </x14:conditionalFormatting>
        <x14:conditionalFormatting xmlns:xm="http://schemas.microsoft.com/office/excel/2006/main">
          <x14:cfRule type="expression" priority="234" stopIfTrue="1" id="{B0C7E85A-3405-4D26-AF7B-854CBB427EA9}">
            <xm:f>Report_Est_PL!$B$3="M USD"</xm:f>
            <x14:dxf>
              <numFmt numFmtId="183" formatCode="#,##0,,_);\(#,##0,,\);&quot; - &quot;;@_)"/>
            </x14:dxf>
          </x14:cfRule>
          <xm:sqref>N14</xm:sqref>
        </x14:conditionalFormatting>
        <x14:conditionalFormatting xmlns:xm="http://schemas.microsoft.com/office/excel/2006/main">
          <x14:cfRule type="expression" priority="233" stopIfTrue="1" id="{8CF408D1-33F5-4864-ABA1-8F3D7E4F9EE5}">
            <xm:f>Report_Est_PL!$B$3="M USD"</xm:f>
            <x14:dxf>
              <numFmt numFmtId="183" formatCode="#,##0,,_);\(#,##0,,\);&quot; - &quot;;@_)"/>
            </x14:dxf>
          </x14:cfRule>
          <xm:sqref>O14</xm:sqref>
        </x14:conditionalFormatting>
        <x14:conditionalFormatting xmlns:xm="http://schemas.microsoft.com/office/excel/2006/main">
          <x14:cfRule type="expression" priority="232" stopIfTrue="1" id="{5C6FDA59-789C-45C1-85BB-22F4BC7AA2FD}">
            <xm:f>Report_Est_PL!$B$3="M USD"</xm:f>
            <x14:dxf>
              <numFmt numFmtId="183" formatCode="#,##0,,_);\(#,##0,,\);&quot; - &quot;;@_)"/>
            </x14:dxf>
          </x14:cfRule>
          <xm:sqref>P14</xm:sqref>
        </x14:conditionalFormatting>
        <x14:conditionalFormatting xmlns:xm="http://schemas.microsoft.com/office/excel/2006/main">
          <x14:cfRule type="expression" priority="231" stopIfTrue="1" id="{A8C90F06-647A-479A-9110-6879BFAE7CBE}">
            <xm:f>Report_Est_PL!$B$3="M USD"</xm:f>
            <x14:dxf>
              <numFmt numFmtId="183" formatCode="#,##0,,_);\(#,##0,,\);&quot; - &quot;;@_)"/>
            </x14:dxf>
          </x14:cfRule>
          <xm:sqref>F15</xm:sqref>
        </x14:conditionalFormatting>
        <x14:conditionalFormatting xmlns:xm="http://schemas.microsoft.com/office/excel/2006/main">
          <x14:cfRule type="expression" priority="230" stopIfTrue="1" id="{4DADDA43-982C-4B24-9447-94A03327768D}">
            <xm:f>Report_Est_PL!$B$3="M USD"</xm:f>
            <x14:dxf>
              <numFmt numFmtId="183" formatCode="#,##0,,_);\(#,##0,,\);&quot; - &quot;;@_)"/>
            </x14:dxf>
          </x14:cfRule>
          <xm:sqref>G15</xm:sqref>
        </x14:conditionalFormatting>
        <x14:conditionalFormatting xmlns:xm="http://schemas.microsoft.com/office/excel/2006/main">
          <x14:cfRule type="expression" priority="229" stopIfTrue="1" id="{0006BFC2-02D5-4EB7-B485-B21D17B9772A}">
            <xm:f>Report_Est_PL!$B$3="M USD"</xm:f>
            <x14:dxf>
              <numFmt numFmtId="183" formatCode="#,##0,,_);\(#,##0,,\);&quot; - &quot;;@_)"/>
            </x14:dxf>
          </x14:cfRule>
          <xm:sqref>H15</xm:sqref>
        </x14:conditionalFormatting>
        <x14:conditionalFormatting xmlns:xm="http://schemas.microsoft.com/office/excel/2006/main">
          <x14:cfRule type="expression" priority="228" stopIfTrue="1" id="{4D798707-AA6E-4DCA-9262-3E8A7F078F84}">
            <xm:f>Report_Est_PL!$B$3="M USD"</xm:f>
            <x14:dxf>
              <numFmt numFmtId="183" formatCode="#,##0,,_);\(#,##0,,\);&quot; - &quot;;@_)"/>
            </x14:dxf>
          </x14:cfRule>
          <xm:sqref>I15</xm:sqref>
        </x14:conditionalFormatting>
        <x14:conditionalFormatting xmlns:xm="http://schemas.microsoft.com/office/excel/2006/main">
          <x14:cfRule type="expression" priority="227" stopIfTrue="1" id="{A79B6942-364E-45C9-8E04-1C7FC1912E7B}">
            <xm:f>Report_Est_PL!$B$3="M USD"</xm:f>
            <x14:dxf>
              <numFmt numFmtId="183" formatCode="#,##0,,_);\(#,##0,,\);&quot; - &quot;;@_)"/>
            </x14:dxf>
          </x14:cfRule>
          <xm:sqref>J15</xm:sqref>
        </x14:conditionalFormatting>
        <x14:conditionalFormatting xmlns:xm="http://schemas.microsoft.com/office/excel/2006/main">
          <x14:cfRule type="expression" priority="226" stopIfTrue="1" id="{59426798-C7E5-4908-9154-1C9859142D03}">
            <xm:f>Report_Est_PL!$B$3="M USD"</xm:f>
            <x14:dxf>
              <numFmt numFmtId="183" formatCode="#,##0,,_);\(#,##0,,\);&quot; - &quot;;@_)"/>
            </x14:dxf>
          </x14:cfRule>
          <xm:sqref>K15</xm:sqref>
        </x14:conditionalFormatting>
        <x14:conditionalFormatting xmlns:xm="http://schemas.microsoft.com/office/excel/2006/main">
          <x14:cfRule type="expression" priority="225" stopIfTrue="1" id="{64171E0A-32BD-4F09-9CAA-D4FA60B75353}">
            <xm:f>Report_Est_PL!$B$3="M USD"</xm:f>
            <x14:dxf>
              <numFmt numFmtId="183" formatCode="#,##0,,_);\(#,##0,,\);&quot; - &quot;;@_)"/>
            </x14:dxf>
          </x14:cfRule>
          <xm:sqref>L15</xm:sqref>
        </x14:conditionalFormatting>
        <x14:conditionalFormatting xmlns:xm="http://schemas.microsoft.com/office/excel/2006/main">
          <x14:cfRule type="expression" priority="224" stopIfTrue="1" id="{00AD752D-1AAC-4AEA-93C0-E76C848A9A44}">
            <xm:f>Report_Est_PL!$B$3="M USD"</xm:f>
            <x14:dxf>
              <numFmt numFmtId="183" formatCode="#,##0,,_);\(#,##0,,\);&quot; - &quot;;@_)"/>
            </x14:dxf>
          </x14:cfRule>
          <xm:sqref>M15</xm:sqref>
        </x14:conditionalFormatting>
        <x14:conditionalFormatting xmlns:xm="http://schemas.microsoft.com/office/excel/2006/main">
          <x14:cfRule type="expression" priority="223" stopIfTrue="1" id="{A58443CD-4BC2-4CAC-BD6B-F462050D2C49}">
            <xm:f>Report_Est_PL!$B$3="M USD"</xm:f>
            <x14:dxf>
              <numFmt numFmtId="183" formatCode="#,##0,,_);\(#,##0,,\);&quot; - &quot;;@_)"/>
            </x14:dxf>
          </x14:cfRule>
          <xm:sqref>N15</xm:sqref>
        </x14:conditionalFormatting>
        <x14:conditionalFormatting xmlns:xm="http://schemas.microsoft.com/office/excel/2006/main">
          <x14:cfRule type="expression" priority="222" stopIfTrue="1" id="{9EFF74D4-B410-4382-B22E-2EABEDB2D7FE}">
            <xm:f>Report_Est_PL!$B$3="M USD"</xm:f>
            <x14:dxf>
              <numFmt numFmtId="183" formatCode="#,##0,,_);\(#,##0,,\);&quot; - &quot;;@_)"/>
            </x14:dxf>
          </x14:cfRule>
          <xm:sqref>O15</xm:sqref>
        </x14:conditionalFormatting>
        <x14:conditionalFormatting xmlns:xm="http://schemas.microsoft.com/office/excel/2006/main">
          <x14:cfRule type="expression" priority="221" stopIfTrue="1" id="{7F4064D3-A9E9-40FF-BD9F-F813CAA62D21}">
            <xm:f>Report_Est_PL!$B$3="M USD"</xm:f>
            <x14:dxf>
              <numFmt numFmtId="183" formatCode="#,##0,,_);\(#,##0,,\);&quot; - &quot;;@_)"/>
            </x14:dxf>
          </x14:cfRule>
          <xm:sqref>P15</xm:sqref>
        </x14:conditionalFormatting>
        <x14:conditionalFormatting xmlns:xm="http://schemas.microsoft.com/office/excel/2006/main">
          <x14:cfRule type="expression" priority="220" stopIfTrue="1" id="{0FED4592-5DA8-4745-9C77-7943CAFED5F2}">
            <xm:f>Report_Est_PL!$B$3="M USD"</xm:f>
            <x14:dxf>
              <numFmt numFmtId="183" formatCode="#,##0,,_);\(#,##0,,\);&quot; - &quot;;@_)"/>
            </x14:dxf>
          </x14:cfRule>
          <xm:sqref>F16</xm:sqref>
        </x14:conditionalFormatting>
        <x14:conditionalFormatting xmlns:xm="http://schemas.microsoft.com/office/excel/2006/main">
          <x14:cfRule type="expression" priority="219" stopIfTrue="1" id="{063F3FF9-51E7-4108-A2EC-5A8C35FB41D1}">
            <xm:f>Report_Est_PL!$B$3="M USD"</xm:f>
            <x14:dxf>
              <numFmt numFmtId="183" formatCode="#,##0,,_);\(#,##0,,\);&quot; - &quot;;@_)"/>
            </x14:dxf>
          </x14:cfRule>
          <xm:sqref>G16</xm:sqref>
        </x14:conditionalFormatting>
        <x14:conditionalFormatting xmlns:xm="http://schemas.microsoft.com/office/excel/2006/main">
          <x14:cfRule type="expression" priority="218" stopIfTrue="1" id="{6259BCB8-3803-41CC-A115-6B1550C9003B}">
            <xm:f>Report_Est_PL!$B$3="M USD"</xm:f>
            <x14:dxf>
              <numFmt numFmtId="183" formatCode="#,##0,,_);\(#,##0,,\);&quot; - &quot;;@_)"/>
            </x14:dxf>
          </x14:cfRule>
          <xm:sqref>H16</xm:sqref>
        </x14:conditionalFormatting>
        <x14:conditionalFormatting xmlns:xm="http://schemas.microsoft.com/office/excel/2006/main">
          <x14:cfRule type="expression" priority="217" stopIfTrue="1" id="{323ED81F-EA26-4F63-B8C2-C874AD2FDE34}">
            <xm:f>Report_Est_PL!$B$3="M USD"</xm:f>
            <x14:dxf>
              <numFmt numFmtId="183" formatCode="#,##0,,_);\(#,##0,,\);&quot; - &quot;;@_)"/>
            </x14:dxf>
          </x14:cfRule>
          <xm:sqref>I16</xm:sqref>
        </x14:conditionalFormatting>
        <x14:conditionalFormatting xmlns:xm="http://schemas.microsoft.com/office/excel/2006/main">
          <x14:cfRule type="expression" priority="216" stopIfTrue="1" id="{9C86714D-8C4B-42DC-B436-B85B7C2D9FCB}">
            <xm:f>Report_Est_PL!$B$3="M USD"</xm:f>
            <x14:dxf>
              <numFmt numFmtId="183" formatCode="#,##0,,_);\(#,##0,,\);&quot; - &quot;;@_)"/>
            </x14:dxf>
          </x14:cfRule>
          <xm:sqref>J16</xm:sqref>
        </x14:conditionalFormatting>
        <x14:conditionalFormatting xmlns:xm="http://schemas.microsoft.com/office/excel/2006/main">
          <x14:cfRule type="expression" priority="215" stopIfTrue="1" id="{88D7C091-CC26-4089-8F73-558AED13263D}">
            <xm:f>Report_Est_PL!$B$3="M USD"</xm:f>
            <x14:dxf>
              <numFmt numFmtId="183" formatCode="#,##0,,_);\(#,##0,,\);&quot; - &quot;;@_)"/>
            </x14:dxf>
          </x14:cfRule>
          <xm:sqref>K16</xm:sqref>
        </x14:conditionalFormatting>
        <x14:conditionalFormatting xmlns:xm="http://schemas.microsoft.com/office/excel/2006/main">
          <x14:cfRule type="expression" priority="214" stopIfTrue="1" id="{29C0CD49-4FC6-41F6-B29E-1B14A5637FB6}">
            <xm:f>Report_Est_PL!$B$3="M USD"</xm:f>
            <x14:dxf>
              <numFmt numFmtId="183" formatCode="#,##0,,_);\(#,##0,,\);&quot; - &quot;;@_)"/>
            </x14:dxf>
          </x14:cfRule>
          <xm:sqref>L16</xm:sqref>
        </x14:conditionalFormatting>
        <x14:conditionalFormatting xmlns:xm="http://schemas.microsoft.com/office/excel/2006/main">
          <x14:cfRule type="expression" priority="213" stopIfTrue="1" id="{24AF5C6A-AED4-4216-BCC1-DC2BDC6C63F1}">
            <xm:f>Report_Est_PL!$B$3="M USD"</xm:f>
            <x14:dxf>
              <numFmt numFmtId="183" formatCode="#,##0,,_);\(#,##0,,\);&quot; - &quot;;@_)"/>
            </x14:dxf>
          </x14:cfRule>
          <xm:sqref>M16</xm:sqref>
        </x14:conditionalFormatting>
        <x14:conditionalFormatting xmlns:xm="http://schemas.microsoft.com/office/excel/2006/main">
          <x14:cfRule type="expression" priority="212" stopIfTrue="1" id="{F6AB6C1D-CD35-42BA-95AF-3417F9C11EBA}">
            <xm:f>Report_Est_PL!$B$3="M USD"</xm:f>
            <x14:dxf>
              <numFmt numFmtId="183" formatCode="#,##0,,_);\(#,##0,,\);&quot; - &quot;;@_)"/>
            </x14:dxf>
          </x14:cfRule>
          <xm:sqref>N16</xm:sqref>
        </x14:conditionalFormatting>
        <x14:conditionalFormatting xmlns:xm="http://schemas.microsoft.com/office/excel/2006/main">
          <x14:cfRule type="expression" priority="211" stopIfTrue="1" id="{48884436-DE48-4794-A1B8-0DE8E9A19D22}">
            <xm:f>Report_Est_PL!$B$3="M USD"</xm:f>
            <x14:dxf>
              <numFmt numFmtId="183" formatCode="#,##0,,_);\(#,##0,,\);&quot; - &quot;;@_)"/>
            </x14:dxf>
          </x14:cfRule>
          <xm:sqref>O16</xm:sqref>
        </x14:conditionalFormatting>
        <x14:conditionalFormatting xmlns:xm="http://schemas.microsoft.com/office/excel/2006/main">
          <x14:cfRule type="expression" priority="210" stopIfTrue="1" id="{F50B6A5C-BC53-4971-8250-CD11A6664CB6}">
            <xm:f>Report_Est_PL!$B$3="M USD"</xm:f>
            <x14:dxf>
              <numFmt numFmtId="183" formatCode="#,##0,,_);\(#,##0,,\);&quot; - &quot;;@_)"/>
            </x14:dxf>
          </x14:cfRule>
          <xm:sqref>P16</xm:sqref>
        </x14:conditionalFormatting>
        <x14:conditionalFormatting xmlns:xm="http://schemas.microsoft.com/office/excel/2006/main">
          <x14:cfRule type="expression" priority="209" stopIfTrue="1" id="{A5F122F7-D34C-4817-96AE-25357E008C6D}">
            <xm:f>Report_Est_PL!$B$3="M USD"</xm:f>
            <x14:dxf>
              <numFmt numFmtId="183" formatCode="#,##0,,_);\(#,##0,,\);&quot; - &quot;;@_)"/>
            </x14:dxf>
          </x14:cfRule>
          <xm:sqref>F17</xm:sqref>
        </x14:conditionalFormatting>
        <x14:conditionalFormatting xmlns:xm="http://schemas.microsoft.com/office/excel/2006/main">
          <x14:cfRule type="expression" priority="208" stopIfTrue="1" id="{2C9A501B-1512-4EE5-9A80-269F8A32E4DE}">
            <xm:f>Report_Est_PL!$B$3="M USD"</xm:f>
            <x14:dxf>
              <numFmt numFmtId="183" formatCode="#,##0,,_);\(#,##0,,\);&quot; - &quot;;@_)"/>
            </x14:dxf>
          </x14:cfRule>
          <xm:sqref>G17</xm:sqref>
        </x14:conditionalFormatting>
        <x14:conditionalFormatting xmlns:xm="http://schemas.microsoft.com/office/excel/2006/main">
          <x14:cfRule type="expression" priority="207" stopIfTrue="1" id="{79177B30-A548-488B-8ECA-4681937CDC42}">
            <xm:f>Report_Est_PL!$B$3="M USD"</xm:f>
            <x14:dxf>
              <numFmt numFmtId="183" formatCode="#,##0,,_);\(#,##0,,\);&quot; - &quot;;@_)"/>
            </x14:dxf>
          </x14:cfRule>
          <xm:sqref>H17</xm:sqref>
        </x14:conditionalFormatting>
        <x14:conditionalFormatting xmlns:xm="http://schemas.microsoft.com/office/excel/2006/main">
          <x14:cfRule type="expression" priority="206" stopIfTrue="1" id="{2369203F-45BD-45A3-81D3-4C36A688AFF2}">
            <xm:f>Report_Est_PL!$B$3="M USD"</xm:f>
            <x14:dxf>
              <numFmt numFmtId="183" formatCode="#,##0,,_);\(#,##0,,\);&quot; - &quot;;@_)"/>
            </x14:dxf>
          </x14:cfRule>
          <xm:sqref>I17</xm:sqref>
        </x14:conditionalFormatting>
        <x14:conditionalFormatting xmlns:xm="http://schemas.microsoft.com/office/excel/2006/main">
          <x14:cfRule type="expression" priority="205" stopIfTrue="1" id="{B990B2BF-18E1-4C37-B984-031E471020DD}">
            <xm:f>Report_Est_PL!$B$3="M USD"</xm:f>
            <x14:dxf>
              <numFmt numFmtId="183" formatCode="#,##0,,_);\(#,##0,,\);&quot; - &quot;;@_)"/>
            </x14:dxf>
          </x14:cfRule>
          <xm:sqref>J17</xm:sqref>
        </x14:conditionalFormatting>
        <x14:conditionalFormatting xmlns:xm="http://schemas.microsoft.com/office/excel/2006/main">
          <x14:cfRule type="expression" priority="204" stopIfTrue="1" id="{8F287FBD-F83C-4EC6-AE20-801036EC03CD}">
            <xm:f>Report_Est_PL!$B$3="M USD"</xm:f>
            <x14:dxf>
              <numFmt numFmtId="183" formatCode="#,##0,,_);\(#,##0,,\);&quot; - &quot;;@_)"/>
            </x14:dxf>
          </x14:cfRule>
          <xm:sqref>K17</xm:sqref>
        </x14:conditionalFormatting>
        <x14:conditionalFormatting xmlns:xm="http://schemas.microsoft.com/office/excel/2006/main">
          <x14:cfRule type="expression" priority="203" stopIfTrue="1" id="{35E0DE3A-4048-451A-A73F-74FA018094DB}">
            <xm:f>Report_Est_PL!$B$3="M USD"</xm:f>
            <x14:dxf>
              <numFmt numFmtId="183" formatCode="#,##0,,_);\(#,##0,,\);&quot; - &quot;;@_)"/>
            </x14:dxf>
          </x14:cfRule>
          <xm:sqref>L17</xm:sqref>
        </x14:conditionalFormatting>
        <x14:conditionalFormatting xmlns:xm="http://schemas.microsoft.com/office/excel/2006/main">
          <x14:cfRule type="expression" priority="202" stopIfTrue="1" id="{28B64C97-CB3C-4C5F-BC7B-BB985546940E}">
            <xm:f>Report_Est_PL!$B$3="M USD"</xm:f>
            <x14:dxf>
              <numFmt numFmtId="183" formatCode="#,##0,,_);\(#,##0,,\);&quot; - &quot;;@_)"/>
            </x14:dxf>
          </x14:cfRule>
          <xm:sqref>M17</xm:sqref>
        </x14:conditionalFormatting>
        <x14:conditionalFormatting xmlns:xm="http://schemas.microsoft.com/office/excel/2006/main">
          <x14:cfRule type="expression" priority="201" stopIfTrue="1" id="{AABF13E8-2F82-4050-B0F2-5EE613012BCF}">
            <xm:f>Report_Est_PL!$B$3="M USD"</xm:f>
            <x14:dxf>
              <numFmt numFmtId="183" formatCode="#,##0,,_);\(#,##0,,\);&quot; - &quot;;@_)"/>
            </x14:dxf>
          </x14:cfRule>
          <xm:sqref>N17</xm:sqref>
        </x14:conditionalFormatting>
        <x14:conditionalFormatting xmlns:xm="http://schemas.microsoft.com/office/excel/2006/main">
          <x14:cfRule type="expression" priority="200" stopIfTrue="1" id="{86EC1C0E-0043-4CB4-BA0D-09E12D0F7DBC}">
            <xm:f>Report_Est_PL!$B$3="M USD"</xm:f>
            <x14:dxf>
              <numFmt numFmtId="183" formatCode="#,##0,,_);\(#,##0,,\);&quot; - &quot;;@_)"/>
            </x14:dxf>
          </x14:cfRule>
          <xm:sqref>O17</xm:sqref>
        </x14:conditionalFormatting>
        <x14:conditionalFormatting xmlns:xm="http://schemas.microsoft.com/office/excel/2006/main">
          <x14:cfRule type="expression" priority="199" stopIfTrue="1" id="{771E83FA-54D7-4BB1-94DF-EC9A5ACBCCFC}">
            <xm:f>Report_Est_PL!$B$3="M USD"</xm:f>
            <x14:dxf>
              <numFmt numFmtId="183" formatCode="#,##0,,_);\(#,##0,,\);&quot; - &quot;;@_)"/>
            </x14:dxf>
          </x14:cfRule>
          <xm:sqref>P17</xm:sqref>
        </x14:conditionalFormatting>
        <x14:conditionalFormatting xmlns:xm="http://schemas.microsoft.com/office/excel/2006/main">
          <x14:cfRule type="expression" priority="198" stopIfTrue="1" id="{F49901DC-792B-4548-B35A-5C6EA897098B}">
            <xm:f>Report_Est_PL!$B$3="M USD"</xm:f>
            <x14:dxf>
              <numFmt numFmtId="183" formatCode="#,##0,,_);\(#,##0,,\);&quot; - &quot;;@_)"/>
            </x14:dxf>
          </x14:cfRule>
          <xm:sqref>F18</xm:sqref>
        </x14:conditionalFormatting>
        <x14:conditionalFormatting xmlns:xm="http://schemas.microsoft.com/office/excel/2006/main">
          <x14:cfRule type="expression" priority="197" stopIfTrue="1" id="{C487A81C-4313-4282-BC12-CE5E2F41F1E3}">
            <xm:f>Report_Est_PL!$B$3="M USD"</xm:f>
            <x14:dxf>
              <numFmt numFmtId="183" formatCode="#,##0,,_);\(#,##0,,\);&quot; - &quot;;@_)"/>
            </x14:dxf>
          </x14:cfRule>
          <xm:sqref>G18</xm:sqref>
        </x14:conditionalFormatting>
        <x14:conditionalFormatting xmlns:xm="http://schemas.microsoft.com/office/excel/2006/main">
          <x14:cfRule type="expression" priority="196" stopIfTrue="1" id="{A5A9CD78-5FEC-4430-9F4C-F6DF5D83FF8A}">
            <xm:f>Report_Est_PL!$B$3="M USD"</xm:f>
            <x14:dxf>
              <numFmt numFmtId="183" formatCode="#,##0,,_);\(#,##0,,\);&quot; - &quot;;@_)"/>
            </x14:dxf>
          </x14:cfRule>
          <xm:sqref>H18</xm:sqref>
        </x14:conditionalFormatting>
        <x14:conditionalFormatting xmlns:xm="http://schemas.microsoft.com/office/excel/2006/main">
          <x14:cfRule type="expression" priority="195" stopIfTrue="1" id="{84858381-4241-42F9-9381-E948C76532C8}">
            <xm:f>Report_Est_PL!$B$3="M USD"</xm:f>
            <x14:dxf>
              <numFmt numFmtId="183" formatCode="#,##0,,_);\(#,##0,,\);&quot; - &quot;;@_)"/>
            </x14:dxf>
          </x14:cfRule>
          <xm:sqref>I18</xm:sqref>
        </x14:conditionalFormatting>
        <x14:conditionalFormatting xmlns:xm="http://schemas.microsoft.com/office/excel/2006/main">
          <x14:cfRule type="expression" priority="194" stopIfTrue="1" id="{968B2A6B-CF03-45CF-8348-96D6C2062181}">
            <xm:f>Report_Est_PL!$B$3="M USD"</xm:f>
            <x14:dxf>
              <numFmt numFmtId="183" formatCode="#,##0,,_);\(#,##0,,\);&quot; - &quot;;@_)"/>
            </x14:dxf>
          </x14:cfRule>
          <xm:sqref>J18</xm:sqref>
        </x14:conditionalFormatting>
        <x14:conditionalFormatting xmlns:xm="http://schemas.microsoft.com/office/excel/2006/main">
          <x14:cfRule type="expression" priority="193" stopIfTrue="1" id="{800368D0-E7EC-417A-AE4A-01298C111019}">
            <xm:f>Report_Est_PL!$B$3="M USD"</xm:f>
            <x14:dxf>
              <numFmt numFmtId="183" formatCode="#,##0,,_);\(#,##0,,\);&quot; - &quot;;@_)"/>
            </x14:dxf>
          </x14:cfRule>
          <xm:sqref>K18</xm:sqref>
        </x14:conditionalFormatting>
        <x14:conditionalFormatting xmlns:xm="http://schemas.microsoft.com/office/excel/2006/main">
          <x14:cfRule type="expression" priority="192" stopIfTrue="1" id="{4B09BD3F-AC50-44EC-AF62-D71094AE7A0E}">
            <xm:f>Report_Est_PL!$B$3="M USD"</xm:f>
            <x14:dxf>
              <numFmt numFmtId="183" formatCode="#,##0,,_);\(#,##0,,\);&quot; - &quot;;@_)"/>
            </x14:dxf>
          </x14:cfRule>
          <xm:sqref>L18</xm:sqref>
        </x14:conditionalFormatting>
        <x14:conditionalFormatting xmlns:xm="http://schemas.microsoft.com/office/excel/2006/main">
          <x14:cfRule type="expression" priority="191" stopIfTrue="1" id="{9005D293-D7D2-4960-851F-D74FC2C3EC17}">
            <xm:f>Report_Est_PL!$B$3="M USD"</xm:f>
            <x14:dxf>
              <numFmt numFmtId="183" formatCode="#,##0,,_);\(#,##0,,\);&quot; - &quot;;@_)"/>
            </x14:dxf>
          </x14:cfRule>
          <xm:sqref>M18</xm:sqref>
        </x14:conditionalFormatting>
        <x14:conditionalFormatting xmlns:xm="http://schemas.microsoft.com/office/excel/2006/main">
          <x14:cfRule type="expression" priority="190" stopIfTrue="1" id="{878BFE67-EDCE-4992-B813-F1AAFAA1A383}">
            <xm:f>Report_Est_PL!$B$3="M USD"</xm:f>
            <x14:dxf>
              <numFmt numFmtId="183" formatCode="#,##0,,_);\(#,##0,,\);&quot; - &quot;;@_)"/>
            </x14:dxf>
          </x14:cfRule>
          <xm:sqref>N18</xm:sqref>
        </x14:conditionalFormatting>
        <x14:conditionalFormatting xmlns:xm="http://schemas.microsoft.com/office/excel/2006/main">
          <x14:cfRule type="expression" priority="189" stopIfTrue="1" id="{F766D948-5662-4D9D-8AE3-095301336BE5}">
            <xm:f>Report_Est_PL!$B$3="M USD"</xm:f>
            <x14:dxf>
              <numFmt numFmtId="183" formatCode="#,##0,,_);\(#,##0,,\);&quot; - &quot;;@_)"/>
            </x14:dxf>
          </x14:cfRule>
          <xm:sqref>O18</xm:sqref>
        </x14:conditionalFormatting>
        <x14:conditionalFormatting xmlns:xm="http://schemas.microsoft.com/office/excel/2006/main">
          <x14:cfRule type="expression" priority="188" stopIfTrue="1" id="{CF684095-D435-408A-814C-A0CAD3F4F02A}">
            <xm:f>Report_Est_PL!$B$3="M USD"</xm:f>
            <x14:dxf>
              <numFmt numFmtId="183" formatCode="#,##0,,_);\(#,##0,,\);&quot; - &quot;;@_)"/>
            </x14:dxf>
          </x14:cfRule>
          <xm:sqref>P18</xm:sqref>
        </x14:conditionalFormatting>
        <x14:conditionalFormatting xmlns:xm="http://schemas.microsoft.com/office/excel/2006/main">
          <x14:cfRule type="expression" priority="187" stopIfTrue="1" id="{56661249-AA1D-4CF2-927D-2E707D72F6AC}">
            <xm:f>Report_Est_PL!$B$3="M USD"</xm:f>
            <x14:dxf>
              <numFmt numFmtId="183" formatCode="#,##0,,_);\(#,##0,,\);&quot; - &quot;;@_)"/>
            </x14:dxf>
          </x14:cfRule>
          <xm:sqref>F19</xm:sqref>
        </x14:conditionalFormatting>
        <x14:conditionalFormatting xmlns:xm="http://schemas.microsoft.com/office/excel/2006/main">
          <x14:cfRule type="expression" priority="186" stopIfTrue="1" id="{3E96D9C8-0C12-432B-B0FC-4B33FF71D22A}">
            <xm:f>Report_Est_PL!$B$3="M USD"</xm:f>
            <x14:dxf>
              <numFmt numFmtId="183" formatCode="#,##0,,_);\(#,##0,,\);&quot; - &quot;;@_)"/>
            </x14:dxf>
          </x14:cfRule>
          <xm:sqref>G19</xm:sqref>
        </x14:conditionalFormatting>
        <x14:conditionalFormatting xmlns:xm="http://schemas.microsoft.com/office/excel/2006/main">
          <x14:cfRule type="expression" priority="185" stopIfTrue="1" id="{EB47BCDD-7DAA-45B1-A3C2-3DDC6A5A7448}">
            <xm:f>Report_Est_PL!$B$3="M USD"</xm:f>
            <x14:dxf>
              <numFmt numFmtId="183" formatCode="#,##0,,_);\(#,##0,,\);&quot; - &quot;;@_)"/>
            </x14:dxf>
          </x14:cfRule>
          <xm:sqref>H19</xm:sqref>
        </x14:conditionalFormatting>
        <x14:conditionalFormatting xmlns:xm="http://schemas.microsoft.com/office/excel/2006/main">
          <x14:cfRule type="expression" priority="184" stopIfTrue="1" id="{93E7767C-247A-484E-B9A0-B23836F01F2C}">
            <xm:f>Report_Est_PL!$B$3="M USD"</xm:f>
            <x14:dxf>
              <numFmt numFmtId="183" formatCode="#,##0,,_);\(#,##0,,\);&quot; - &quot;;@_)"/>
            </x14:dxf>
          </x14:cfRule>
          <xm:sqref>I19</xm:sqref>
        </x14:conditionalFormatting>
        <x14:conditionalFormatting xmlns:xm="http://schemas.microsoft.com/office/excel/2006/main">
          <x14:cfRule type="expression" priority="183" stopIfTrue="1" id="{9132F3A6-DAED-49DC-B76E-E53B8270F7A7}">
            <xm:f>Report_Est_PL!$B$3="M USD"</xm:f>
            <x14:dxf>
              <numFmt numFmtId="183" formatCode="#,##0,,_);\(#,##0,,\);&quot; - &quot;;@_)"/>
            </x14:dxf>
          </x14:cfRule>
          <xm:sqref>J19</xm:sqref>
        </x14:conditionalFormatting>
        <x14:conditionalFormatting xmlns:xm="http://schemas.microsoft.com/office/excel/2006/main">
          <x14:cfRule type="expression" priority="182" stopIfTrue="1" id="{09F6728D-BE6D-4FB4-A685-D4DF808CFFFD}">
            <xm:f>Report_Est_PL!$B$3="M USD"</xm:f>
            <x14:dxf>
              <numFmt numFmtId="183" formatCode="#,##0,,_);\(#,##0,,\);&quot; - &quot;;@_)"/>
            </x14:dxf>
          </x14:cfRule>
          <xm:sqref>K19</xm:sqref>
        </x14:conditionalFormatting>
        <x14:conditionalFormatting xmlns:xm="http://schemas.microsoft.com/office/excel/2006/main">
          <x14:cfRule type="expression" priority="181" stopIfTrue="1" id="{7B919862-0C42-449D-8405-B97211B2D518}">
            <xm:f>Report_Est_PL!$B$3="M USD"</xm:f>
            <x14:dxf>
              <numFmt numFmtId="183" formatCode="#,##0,,_);\(#,##0,,\);&quot; - &quot;;@_)"/>
            </x14:dxf>
          </x14:cfRule>
          <xm:sqref>L19</xm:sqref>
        </x14:conditionalFormatting>
        <x14:conditionalFormatting xmlns:xm="http://schemas.microsoft.com/office/excel/2006/main">
          <x14:cfRule type="expression" priority="180" stopIfTrue="1" id="{E80399E9-976C-44A2-BC28-E71D4D3BA812}">
            <xm:f>Report_Est_PL!$B$3="M USD"</xm:f>
            <x14:dxf>
              <numFmt numFmtId="183" formatCode="#,##0,,_);\(#,##0,,\);&quot; - &quot;;@_)"/>
            </x14:dxf>
          </x14:cfRule>
          <xm:sqref>M19</xm:sqref>
        </x14:conditionalFormatting>
        <x14:conditionalFormatting xmlns:xm="http://schemas.microsoft.com/office/excel/2006/main">
          <x14:cfRule type="expression" priority="179" stopIfTrue="1" id="{C7E9E9C4-FBE8-45E3-AD29-434EA77E1E21}">
            <xm:f>Report_Est_PL!$B$3="M USD"</xm:f>
            <x14:dxf>
              <numFmt numFmtId="183" formatCode="#,##0,,_);\(#,##0,,\);&quot; - &quot;;@_)"/>
            </x14:dxf>
          </x14:cfRule>
          <xm:sqref>N19</xm:sqref>
        </x14:conditionalFormatting>
        <x14:conditionalFormatting xmlns:xm="http://schemas.microsoft.com/office/excel/2006/main">
          <x14:cfRule type="expression" priority="178" stopIfTrue="1" id="{339E4EF4-81D3-417E-A9E0-2B8740C5D0E0}">
            <xm:f>Report_Est_PL!$B$3="M USD"</xm:f>
            <x14:dxf>
              <numFmt numFmtId="183" formatCode="#,##0,,_);\(#,##0,,\);&quot; - &quot;;@_)"/>
            </x14:dxf>
          </x14:cfRule>
          <xm:sqref>O19</xm:sqref>
        </x14:conditionalFormatting>
        <x14:conditionalFormatting xmlns:xm="http://schemas.microsoft.com/office/excel/2006/main">
          <x14:cfRule type="expression" priority="177" stopIfTrue="1" id="{61A7FEAF-4AED-4C86-8C4C-A858AF278262}">
            <xm:f>Report_Est_PL!$B$3="M USD"</xm:f>
            <x14:dxf>
              <numFmt numFmtId="183" formatCode="#,##0,,_);\(#,##0,,\);&quot; - &quot;;@_)"/>
            </x14:dxf>
          </x14:cfRule>
          <xm:sqref>P19</xm:sqref>
        </x14:conditionalFormatting>
        <x14:conditionalFormatting xmlns:xm="http://schemas.microsoft.com/office/excel/2006/main">
          <x14:cfRule type="expression" priority="176" stopIfTrue="1" id="{6E84F8C8-BCB2-479E-A4B2-8EB387193870}">
            <xm:f>Report_Est_PL!$B$3="M USD"</xm:f>
            <x14:dxf>
              <numFmt numFmtId="183" formatCode="#,##0,,_);\(#,##0,,\);&quot; - &quot;;@_)"/>
            </x14:dxf>
          </x14:cfRule>
          <xm:sqref>F20</xm:sqref>
        </x14:conditionalFormatting>
        <x14:conditionalFormatting xmlns:xm="http://schemas.microsoft.com/office/excel/2006/main">
          <x14:cfRule type="expression" priority="175" stopIfTrue="1" id="{7CD03DB1-2274-469F-829C-4422C4CD83C8}">
            <xm:f>Report_Est_PL!$B$3="M USD"</xm:f>
            <x14:dxf>
              <numFmt numFmtId="183" formatCode="#,##0,,_);\(#,##0,,\);&quot; - &quot;;@_)"/>
            </x14:dxf>
          </x14:cfRule>
          <xm:sqref>G20</xm:sqref>
        </x14:conditionalFormatting>
        <x14:conditionalFormatting xmlns:xm="http://schemas.microsoft.com/office/excel/2006/main">
          <x14:cfRule type="expression" priority="174" stopIfTrue="1" id="{90D9F3DA-057D-4567-ADB4-C79284B8348E}">
            <xm:f>Report_Est_PL!$B$3="M USD"</xm:f>
            <x14:dxf>
              <numFmt numFmtId="183" formatCode="#,##0,,_);\(#,##0,,\);&quot; - &quot;;@_)"/>
            </x14:dxf>
          </x14:cfRule>
          <xm:sqref>H20</xm:sqref>
        </x14:conditionalFormatting>
        <x14:conditionalFormatting xmlns:xm="http://schemas.microsoft.com/office/excel/2006/main">
          <x14:cfRule type="expression" priority="173" stopIfTrue="1" id="{921AAAA2-82A9-438F-9250-C77AE68B0946}">
            <xm:f>Report_Est_PL!$B$3="M USD"</xm:f>
            <x14:dxf>
              <numFmt numFmtId="183" formatCode="#,##0,,_);\(#,##0,,\);&quot; - &quot;;@_)"/>
            </x14:dxf>
          </x14:cfRule>
          <xm:sqref>I20</xm:sqref>
        </x14:conditionalFormatting>
        <x14:conditionalFormatting xmlns:xm="http://schemas.microsoft.com/office/excel/2006/main">
          <x14:cfRule type="expression" priority="172" stopIfTrue="1" id="{8F4C8F07-1E56-454C-9603-259B615FC3F5}">
            <xm:f>Report_Est_PL!$B$3="M USD"</xm:f>
            <x14:dxf>
              <numFmt numFmtId="183" formatCode="#,##0,,_);\(#,##0,,\);&quot; - &quot;;@_)"/>
            </x14:dxf>
          </x14:cfRule>
          <xm:sqref>J20</xm:sqref>
        </x14:conditionalFormatting>
        <x14:conditionalFormatting xmlns:xm="http://schemas.microsoft.com/office/excel/2006/main">
          <x14:cfRule type="expression" priority="171" stopIfTrue="1" id="{5F6E2375-47CD-4FBE-8A17-2454668504E7}">
            <xm:f>Report_Est_PL!$B$3="M USD"</xm:f>
            <x14:dxf>
              <numFmt numFmtId="183" formatCode="#,##0,,_);\(#,##0,,\);&quot; - &quot;;@_)"/>
            </x14:dxf>
          </x14:cfRule>
          <xm:sqref>K20</xm:sqref>
        </x14:conditionalFormatting>
        <x14:conditionalFormatting xmlns:xm="http://schemas.microsoft.com/office/excel/2006/main">
          <x14:cfRule type="expression" priority="170" stopIfTrue="1" id="{5C8E2B75-955F-435F-9D5E-FF9F58EA61BE}">
            <xm:f>Report_Est_PL!$B$3="M USD"</xm:f>
            <x14:dxf>
              <numFmt numFmtId="183" formatCode="#,##0,,_);\(#,##0,,\);&quot; - &quot;;@_)"/>
            </x14:dxf>
          </x14:cfRule>
          <xm:sqref>L20</xm:sqref>
        </x14:conditionalFormatting>
        <x14:conditionalFormatting xmlns:xm="http://schemas.microsoft.com/office/excel/2006/main">
          <x14:cfRule type="expression" priority="169" stopIfTrue="1" id="{1C3BA69D-7D9C-429B-A209-C3A198CE457D}">
            <xm:f>Report_Est_PL!$B$3="M USD"</xm:f>
            <x14:dxf>
              <numFmt numFmtId="183" formatCode="#,##0,,_);\(#,##0,,\);&quot; - &quot;;@_)"/>
            </x14:dxf>
          </x14:cfRule>
          <xm:sqref>M20</xm:sqref>
        </x14:conditionalFormatting>
        <x14:conditionalFormatting xmlns:xm="http://schemas.microsoft.com/office/excel/2006/main">
          <x14:cfRule type="expression" priority="168" stopIfTrue="1" id="{1AF129D8-2E86-4608-AD0B-C432831899B1}">
            <xm:f>Report_Est_PL!$B$3="M USD"</xm:f>
            <x14:dxf>
              <numFmt numFmtId="183" formatCode="#,##0,,_);\(#,##0,,\);&quot; - &quot;;@_)"/>
            </x14:dxf>
          </x14:cfRule>
          <xm:sqref>N20</xm:sqref>
        </x14:conditionalFormatting>
        <x14:conditionalFormatting xmlns:xm="http://schemas.microsoft.com/office/excel/2006/main">
          <x14:cfRule type="expression" priority="167" stopIfTrue="1" id="{EEFD769D-967D-49FA-B7E3-03D0BD5DD23E}">
            <xm:f>Report_Est_PL!$B$3="M USD"</xm:f>
            <x14:dxf>
              <numFmt numFmtId="183" formatCode="#,##0,,_);\(#,##0,,\);&quot; - &quot;;@_)"/>
            </x14:dxf>
          </x14:cfRule>
          <xm:sqref>O20</xm:sqref>
        </x14:conditionalFormatting>
        <x14:conditionalFormatting xmlns:xm="http://schemas.microsoft.com/office/excel/2006/main">
          <x14:cfRule type="expression" priority="166" stopIfTrue="1" id="{D86AB20F-9F28-4503-B25B-7035C331DFCD}">
            <xm:f>Report_Est_PL!$B$3="M USD"</xm:f>
            <x14:dxf>
              <numFmt numFmtId="183" formatCode="#,##0,,_);\(#,##0,,\);&quot; - &quot;;@_)"/>
            </x14:dxf>
          </x14:cfRule>
          <xm:sqref>P20</xm:sqref>
        </x14:conditionalFormatting>
        <x14:conditionalFormatting xmlns:xm="http://schemas.microsoft.com/office/excel/2006/main">
          <x14:cfRule type="expression" priority="165" stopIfTrue="1" id="{5B150D10-FBA6-44AF-8F72-01C6E40FCB89}">
            <xm:f>Report_Est_PL!$B$3="M USD"</xm:f>
            <x14:dxf>
              <numFmt numFmtId="183" formatCode="#,##0,,_);\(#,##0,,\);&quot; - &quot;;@_)"/>
            </x14:dxf>
          </x14:cfRule>
          <xm:sqref>F21</xm:sqref>
        </x14:conditionalFormatting>
        <x14:conditionalFormatting xmlns:xm="http://schemas.microsoft.com/office/excel/2006/main">
          <x14:cfRule type="expression" priority="164" stopIfTrue="1" id="{44CADA1E-67A4-496E-B088-9B047B57FB5F}">
            <xm:f>Report_Est_PL!$B$3="M USD"</xm:f>
            <x14:dxf>
              <numFmt numFmtId="183" formatCode="#,##0,,_);\(#,##0,,\);&quot; - &quot;;@_)"/>
            </x14:dxf>
          </x14:cfRule>
          <xm:sqref>G21</xm:sqref>
        </x14:conditionalFormatting>
        <x14:conditionalFormatting xmlns:xm="http://schemas.microsoft.com/office/excel/2006/main">
          <x14:cfRule type="expression" priority="163" stopIfTrue="1" id="{D54CAAD9-CA10-4004-B83E-ED29D29B79CC}">
            <xm:f>Report_Est_PL!$B$3="M USD"</xm:f>
            <x14:dxf>
              <numFmt numFmtId="183" formatCode="#,##0,,_);\(#,##0,,\);&quot; - &quot;;@_)"/>
            </x14:dxf>
          </x14:cfRule>
          <xm:sqref>H21</xm:sqref>
        </x14:conditionalFormatting>
        <x14:conditionalFormatting xmlns:xm="http://schemas.microsoft.com/office/excel/2006/main">
          <x14:cfRule type="expression" priority="162" stopIfTrue="1" id="{78A3A548-DD6D-4AD9-9330-C54402975622}">
            <xm:f>Report_Est_PL!$B$3="M USD"</xm:f>
            <x14:dxf>
              <numFmt numFmtId="183" formatCode="#,##0,,_);\(#,##0,,\);&quot; - &quot;;@_)"/>
            </x14:dxf>
          </x14:cfRule>
          <xm:sqref>I21</xm:sqref>
        </x14:conditionalFormatting>
        <x14:conditionalFormatting xmlns:xm="http://schemas.microsoft.com/office/excel/2006/main">
          <x14:cfRule type="expression" priority="161" stopIfTrue="1" id="{9AF5C5D5-BD65-4ADD-9CE6-308B6EB5448E}">
            <xm:f>Report_Est_PL!$B$3="M USD"</xm:f>
            <x14:dxf>
              <numFmt numFmtId="183" formatCode="#,##0,,_);\(#,##0,,\);&quot; - &quot;;@_)"/>
            </x14:dxf>
          </x14:cfRule>
          <xm:sqref>J21</xm:sqref>
        </x14:conditionalFormatting>
        <x14:conditionalFormatting xmlns:xm="http://schemas.microsoft.com/office/excel/2006/main">
          <x14:cfRule type="expression" priority="160" stopIfTrue="1" id="{B42955BA-0487-4232-B107-F3890D4D3BEE}">
            <xm:f>Report_Est_PL!$B$3="M USD"</xm:f>
            <x14:dxf>
              <numFmt numFmtId="183" formatCode="#,##0,,_);\(#,##0,,\);&quot; - &quot;;@_)"/>
            </x14:dxf>
          </x14:cfRule>
          <xm:sqref>K21</xm:sqref>
        </x14:conditionalFormatting>
        <x14:conditionalFormatting xmlns:xm="http://schemas.microsoft.com/office/excel/2006/main">
          <x14:cfRule type="expression" priority="159" stopIfTrue="1" id="{83A099E6-19C7-4DF9-975B-499A21A1E774}">
            <xm:f>Report_Est_PL!$B$3="M USD"</xm:f>
            <x14:dxf>
              <numFmt numFmtId="183" formatCode="#,##0,,_);\(#,##0,,\);&quot; - &quot;;@_)"/>
            </x14:dxf>
          </x14:cfRule>
          <xm:sqref>L21</xm:sqref>
        </x14:conditionalFormatting>
        <x14:conditionalFormatting xmlns:xm="http://schemas.microsoft.com/office/excel/2006/main">
          <x14:cfRule type="expression" priority="158" stopIfTrue="1" id="{343FDB89-FB57-491D-AC2A-1252910EEB31}">
            <xm:f>Report_Est_PL!$B$3="M USD"</xm:f>
            <x14:dxf>
              <numFmt numFmtId="183" formatCode="#,##0,,_);\(#,##0,,\);&quot; - &quot;;@_)"/>
            </x14:dxf>
          </x14:cfRule>
          <xm:sqref>M21</xm:sqref>
        </x14:conditionalFormatting>
        <x14:conditionalFormatting xmlns:xm="http://schemas.microsoft.com/office/excel/2006/main">
          <x14:cfRule type="expression" priority="157" stopIfTrue="1" id="{AEB2B8F8-20D4-4CC2-8638-BF9661EAC265}">
            <xm:f>Report_Est_PL!$B$3="M USD"</xm:f>
            <x14:dxf>
              <numFmt numFmtId="183" formatCode="#,##0,,_);\(#,##0,,\);&quot; - &quot;;@_)"/>
            </x14:dxf>
          </x14:cfRule>
          <xm:sqref>N21</xm:sqref>
        </x14:conditionalFormatting>
        <x14:conditionalFormatting xmlns:xm="http://schemas.microsoft.com/office/excel/2006/main">
          <x14:cfRule type="expression" priority="156" stopIfTrue="1" id="{2B870F2B-BF44-4C37-926F-AB4995A7694B}">
            <xm:f>Report_Est_PL!$B$3="M USD"</xm:f>
            <x14:dxf>
              <numFmt numFmtId="183" formatCode="#,##0,,_);\(#,##0,,\);&quot; - &quot;;@_)"/>
            </x14:dxf>
          </x14:cfRule>
          <xm:sqref>O21</xm:sqref>
        </x14:conditionalFormatting>
        <x14:conditionalFormatting xmlns:xm="http://schemas.microsoft.com/office/excel/2006/main">
          <x14:cfRule type="expression" priority="155" stopIfTrue="1" id="{11D375C9-42BB-44B9-B88A-79ED543C5348}">
            <xm:f>Report_Est_PL!$B$3="M USD"</xm:f>
            <x14:dxf>
              <numFmt numFmtId="183" formatCode="#,##0,,_);\(#,##0,,\);&quot; - &quot;;@_)"/>
            </x14:dxf>
          </x14:cfRule>
          <xm:sqref>P21</xm:sqref>
        </x14:conditionalFormatting>
        <x14:conditionalFormatting xmlns:xm="http://schemas.microsoft.com/office/excel/2006/main">
          <x14:cfRule type="expression" priority="154" stopIfTrue="1" id="{E0E8C83A-29C6-4F71-9515-7358511A8D30}">
            <xm:f>Report_Est_PL!$B$3="M USD"</xm:f>
            <x14:dxf>
              <numFmt numFmtId="183" formatCode="#,##0,,_);\(#,##0,,\);&quot; - &quot;;@_)"/>
            </x14:dxf>
          </x14:cfRule>
          <xm:sqref>F22</xm:sqref>
        </x14:conditionalFormatting>
        <x14:conditionalFormatting xmlns:xm="http://schemas.microsoft.com/office/excel/2006/main">
          <x14:cfRule type="expression" priority="153" stopIfTrue="1" id="{5F7F617A-D568-474F-9550-2F7BCD0C37F2}">
            <xm:f>Report_Est_PL!$B$3="M USD"</xm:f>
            <x14:dxf>
              <numFmt numFmtId="183" formatCode="#,##0,,_);\(#,##0,,\);&quot; - &quot;;@_)"/>
            </x14:dxf>
          </x14:cfRule>
          <xm:sqref>G22</xm:sqref>
        </x14:conditionalFormatting>
        <x14:conditionalFormatting xmlns:xm="http://schemas.microsoft.com/office/excel/2006/main">
          <x14:cfRule type="expression" priority="152" stopIfTrue="1" id="{B7A75FC1-91DD-40C7-A3D2-6136FC682DFB}">
            <xm:f>Report_Est_PL!$B$3="M USD"</xm:f>
            <x14:dxf>
              <numFmt numFmtId="183" formatCode="#,##0,,_);\(#,##0,,\);&quot; - &quot;;@_)"/>
            </x14:dxf>
          </x14:cfRule>
          <xm:sqref>H22</xm:sqref>
        </x14:conditionalFormatting>
        <x14:conditionalFormatting xmlns:xm="http://schemas.microsoft.com/office/excel/2006/main">
          <x14:cfRule type="expression" priority="151" stopIfTrue="1" id="{CEAA7AC8-D716-40FB-A48D-398D97FFDE38}">
            <xm:f>Report_Est_PL!$B$3="M USD"</xm:f>
            <x14:dxf>
              <numFmt numFmtId="183" formatCode="#,##0,,_);\(#,##0,,\);&quot; - &quot;;@_)"/>
            </x14:dxf>
          </x14:cfRule>
          <xm:sqref>I22</xm:sqref>
        </x14:conditionalFormatting>
        <x14:conditionalFormatting xmlns:xm="http://schemas.microsoft.com/office/excel/2006/main">
          <x14:cfRule type="expression" priority="150" stopIfTrue="1" id="{58BBFFFC-20D3-4E61-AB58-51AD4612D031}">
            <xm:f>Report_Est_PL!$B$3="M USD"</xm:f>
            <x14:dxf>
              <numFmt numFmtId="183" formatCode="#,##0,,_);\(#,##0,,\);&quot; - &quot;;@_)"/>
            </x14:dxf>
          </x14:cfRule>
          <xm:sqref>J22</xm:sqref>
        </x14:conditionalFormatting>
        <x14:conditionalFormatting xmlns:xm="http://schemas.microsoft.com/office/excel/2006/main">
          <x14:cfRule type="expression" priority="149" stopIfTrue="1" id="{407A1008-A11B-4A57-AC98-25FD339FD694}">
            <xm:f>Report_Est_PL!$B$3="M USD"</xm:f>
            <x14:dxf>
              <numFmt numFmtId="183" formatCode="#,##0,,_);\(#,##0,,\);&quot; - &quot;;@_)"/>
            </x14:dxf>
          </x14:cfRule>
          <xm:sqref>K22</xm:sqref>
        </x14:conditionalFormatting>
        <x14:conditionalFormatting xmlns:xm="http://schemas.microsoft.com/office/excel/2006/main">
          <x14:cfRule type="expression" priority="148" stopIfTrue="1" id="{12F44AC3-AE90-41E9-A189-D58CCC017418}">
            <xm:f>Report_Est_PL!$B$3="M USD"</xm:f>
            <x14:dxf>
              <numFmt numFmtId="183" formatCode="#,##0,,_);\(#,##0,,\);&quot; - &quot;;@_)"/>
            </x14:dxf>
          </x14:cfRule>
          <xm:sqref>L22</xm:sqref>
        </x14:conditionalFormatting>
        <x14:conditionalFormatting xmlns:xm="http://schemas.microsoft.com/office/excel/2006/main">
          <x14:cfRule type="expression" priority="147" stopIfTrue="1" id="{87A819A7-4603-49A3-BC34-934C0B9501C0}">
            <xm:f>Report_Est_PL!$B$3="M USD"</xm:f>
            <x14:dxf>
              <numFmt numFmtId="183" formatCode="#,##0,,_);\(#,##0,,\);&quot; - &quot;;@_)"/>
            </x14:dxf>
          </x14:cfRule>
          <xm:sqref>M22</xm:sqref>
        </x14:conditionalFormatting>
        <x14:conditionalFormatting xmlns:xm="http://schemas.microsoft.com/office/excel/2006/main">
          <x14:cfRule type="expression" priority="146" stopIfTrue="1" id="{E06743C5-E651-4DD1-B2C8-50CDD45F938D}">
            <xm:f>Report_Est_PL!$B$3="M USD"</xm:f>
            <x14:dxf>
              <numFmt numFmtId="183" formatCode="#,##0,,_);\(#,##0,,\);&quot; - &quot;;@_)"/>
            </x14:dxf>
          </x14:cfRule>
          <xm:sqref>N22</xm:sqref>
        </x14:conditionalFormatting>
        <x14:conditionalFormatting xmlns:xm="http://schemas.microsoft.com/office/excel/2006/main">
          <x14:cfRule type="expression" priority="145" stopIfTrue="1" id="{D8B0A66F-C89F-4B26-BB0A-63343C9DC073}">
            <xm:f>Report_Est_PL!$B$3="M USD"</xm:f>
            <x14:dxf>
              <numFmt numFmtId="183" formatCode="#,##0,,_);\(#,##0,,\);&quot; - &quot;;@_)"/>
            </x14:dxf>
          </x14:cfRule>
          <xm:sqref>O22</xm:sqref>
        </x14:conditionalFormatting>
        <x14:conditionalFormatting xmlns:xm="http://schemas.microsoft.com/office/excel/2006/main">
          <x14:cfRule type="expression" priority="144" stopIfTrue="1" id="{3A0C4F53-1A56-4656-BE1B-C3B925009C9C}">
            <xm:f>Report_Est_PL!$B$3="M USD"</xm:f>
            <x14:dxf>
              <numFmt numFmtId="183" formatCode="#,##0,,_);\(#,##0,,\);&quot; - &quot;;@_)"/>
            </x14:dxf>
          </x14:cfRule>
          <xm:sqref>P22</xm:sqref>
        </x14:conditionalFormatting>
        <x14:conditionalFormatting xmlns:xm="http://schemas.microsoft.com/office/excel/2006/main">
          <x14:cfRule type="expression" priority="143" stopIfTrue="1" id="{6A5D64B2-EC83-40E5-9E5A-AA450505E80C}">
            <xm:f>Report_Est_PL!$B$3="M USD"</xm:f>
            <x14:dxf>
              <numFmt numFmtId="183" formatCode="#,##0,,_);\(#,##0,,\);&quot; - &quot;;@_)"/>
            </x14:dxf>
          </x14:cfRule>
          <xm:sqref>F23</xm:sqref>
        </x14:conditionalFormatting>
        <x14:conditionalFormatting xmlns:xm="http://schemas.microsoft.com/office/excel/2006/main">
          <x14:cfRule type="expression" priority="142" stopIfTrue="1" id="{9A643519-1E98-4107-BC63-610222487A53}">
            <xm:f>Report_Est_PL!$B$3="M USD"</xm:f>
            <x14:dxf>
              <numFmt numFmtId="183" formatCode="#,##0,,_);\(#,##0,,\);&quot; - &quot;;@_)"/>
            </x14:dxf>
          </x14:cfRule>
          <xm:sqref>G23</xm:sqref>
        </x14:conditionalFormatting>
        <x14:conditionalFormatting xmlns:xm="http://schemas.microsoft.com/office/excel/2006/main">
          <x14:cfRule type="expression" priority="141" stopIfTrue="1" id="{2C13E99A-1462-47FE-9A3D-DBF5058C7B24}">
            <xm:f>Report_Est_PL!$B$3="M USD"</xm:f>
            <x14:dxf>
              <numFmt numFmtId="183" formatCode="#,##0,,_);\(#,##0,,\);&quot; - &quot;;@_)"/>
            </x14:dxf>
          </x14:cfRule>
          <xm:sqref>H23</xm:sqref>
        </x14:conditionalFormatting>
        <x14:conditionalFormatting xmlns:xm="http://schemas.microsoft.com/office/excel/2006/main">
          <x14:cfRule type="expression" priority="140" stopIfTrue="1" id="{82543B3D-0A33-4F2D-B9F4-399412EBCCB4}">
            <xm:f>Report_Est_PL!$B$3="M USD"</xm:f>
            <x14:dxf>
              <numFmt numFmtId="183" formatCode="#,##0,,_);\(#,##0,,\);&quot; - &quot;;@_)"/>
            </x14:dxf>
          </x14:cfRule>
          <xm:sqref>I23</xm:sqref>
        </x14:conditionalFormatting>
        <x14:conditionalFormatting xmlns:xm="http://schemas.microsoft.com/office/excel/2006/main">
          <x14:cfRule type="expression" priority="139" stopIfTrue="1" id="{B7FCF3A3-BB15-44DB-B207-276758B7252C}">
            <xm:f>Report_Est_PL!$B$3="M USD"</xm:f>
            <x14:dxf>
              <numFmt numFmtId="183" formatCode="#,##0,,_);\(#,##0,,\);&quot; - &quot;;@_)"/>
            </x14:dxf>
          </x14:cfRule>
          <xm:sqref>J23</xm:sqref>
        </x14:conditionalFormatting>
        <x14:conditionalFormatting xmlns:xm="http://schemas.microsoft.com/office/excel/2006/main">
          <x14:cfRule type="expression" priority="138" stopIfTrue="1" id="{E18867EA-F23A-4D26-9F3E-EDF15A0AD452}">
            <xm:f>Report_Est_PL!$B$3="M USD"</xm:f>
            <x14:dxf>
              <numFmt numFmtId="183" formatCode="#,##0,,_);\(#,##0,,\);&quot; - &quot;;@_)"/>
            </x14:dxf>
          </x14:cfRule>
          <xm:sqref>K23</xm:sqref>
        </x14:conditionalFormatting>
        <x14:conditionalFormatting xmlns:xm="http://schemas.microsoft.com/office/excel/2006/main">
          <x14:cfRule type="expression" priority="137" stopIfTrue="1" id="{9111394D-CC70-41D4-B94C-68F603139C04}">
            <xm:f>Report_Est_PL!$B$3="M USD"</xm:f>
            <x14:dxf>
              <numFmt numFmtId="183" formatCode="#,##0,,_);\(#,##0,,\);&quot; - &quot;;@_)"/>
            </x14:dxf>
          </x14:cfRule>
          <xm:sqref>L23</xm:sqref>
        </x14:conditionalFormatting>
        <x14:conditionalFormatting xmlns:xm="http://schemas.microsoft.com/office/excel/2006/main">
          <x14:cfRule type="expression" priority="136" stopIfTrue="1" id="{CE2ACB1D-3B63-4819-BF9E-EEAC23482B4E}">
            <xm:f>Report_Est_PL!$B$3="M USD"</xm:f>
            <x14:dxf>
              <numFmt numFmtId="183" formatCode="#,##0,,_);\(#,##0,,\);&quot; - &quot;;@_)"/>
            </x14:dxf>
          </x14:cfRule>
          <xm:sqref>M23</xm:sqref>
        </x14:conditionalFormatting>
        <x14:conditionalFormatting xmlns:xm="http://schemas.microsoft.com/office/excel/2006/main">
          <x14:cfRule type="expression" priority="135" stopIfTrue="1" id="{4073F74B-4943-4766-B069-CEA911CDD298}">
            <xm:f>Report_Est_PL!$B$3="M USD"</xm:f>
            <x14:dxf>
              <numFmt numFmtId="183" formatCode="#,##0,,_);\(#,##0,,\);&quot; - &quot;;@_)"/>
            </x14:dxf>
          </x14:cfRule>
          <xm:sqref>N23</xm:sqref>
        </x14:conditionalFormatting>
        <x14:conditionalFormatting xmlns:xm="http://schemas.microsoft.com/office/excel/2006/main">
          <x14:cfRule type="expression" priority="134" stopIfTrue="1" id="{78BFDC69-8295-42B7-8960-62BBFD6C3AA2}">
            <xm:f>Report_Est_PL!$B$3="M USD"</xm:f>
            <x14:dxf>
              <numFmt numFmtId="183" formatCode="#,##0,,_);\(#,##0,,\);&quot; - &quot;;@_)"/>
            </x14:dxf>
          </x14:cfRule>
          <xm:sqref>O23</xm:sqref>
        </x14:conditionalFormatting>
        <x14:conditionalFormatting xmlns:xm="http://schemas.microsoft.com/office/excel/2006/main">
          <x14:cfRule type="expression" priority="133" stopIfTrue="1" id="{C40BD825-290A-4F43-8838-5EFE3161D768}">
            <xm:f>Report_Est_PL!$B$3="M USD"</xm:f>
            <x14:dxf>
              <numFmt numFmtId="183" formatCode="#,##0,,_);\(#,##0,,\);&quot; - &quot;;@_)"/>
            </x14:dxf>
          </x14:cfRule>
          <xm:sqref>P23</xm:sqref>
        </x14:conditionalFormatting>
        <x14:conditionalFormatting xmlns:xm="http://schemas.microsoft.com/office/excel/2006/main">
          <x14:cfRule type="expression" priority="132" stopIfTrue="1" id="{06A10271-A519-41F7-8CF7-34B015A9406F}">
            <xm:f>Report_Est_PL!$B$3="M USD"</xm:f>
            <x14:dxf>
              <numFmt numFmtId="183" formatCode="#,##0,,_);\(#,##0,,\);&quot; - &quot;;@_)"/>
            </x14:dxf>
          </x14:cfRule>
          <xm:sqref>F24</xm:sqref>
        </x14:conditionalFormatting>
        <x14:conditionalFormatting xmlns:xm="http://schemas.microsoft.com/office/excel/2006/main">
          <x14:cfRule type="expression" priority="131" stopIfTrue="1" id="{7F78E647-0B27-4DB9-AF13-F5C84792B5A4}">
            <xm:f>Report_Est_PL!$B$3="M USD"</xm:f>
            <x14:dxf>
              <numFmt numFmtId="183" formatCode="#,##0,,_);\(#,##0,,\);&quot; - &quot;;@_)"/>
            </x14:dxf>
          </x14:cfRule>
          <xm:sqref>G24</xm:sqref>
        </x14:conditionalFormatting>
        <x14:conditionalFormatting xmlns:xm="http://schemas.microsoft.com/office/excel/2006/main">
          <x14:cfRule type="expression" priority="130" stopIfTrue="1" id="{668DD98E-0D03-4975-B8C4-81AFC904CD25}">
            <xm:f>Report_Est_PL!$B$3="M USD"</xm:f>
            <x14:dxf>
              <numFmt numFmtId="183" formatCode="#,##0,,_);\(#,##0,,\);&quot; - &quot;;@_)"/>
            </x14:dxf>
          </x14:cfRule>
          <xm:sqref>H24</xm:sqref>
        </x14:conditionalFormatting>
        <x14:conditionalFormatting xmlns:xm="http://schemas.microsoft.com/office/excel/2006/main">
          <x14:cfRule type="expression" priority="129" stopIfTrue="1" id="{98639216-E9BF-4E99-9C86-DB35FFDBA35D}">
            <xm:f>Report_Est_PL!$B$3="M USD"</xm:f>
            <x14:dxf>
              <numFmt numFmtId="183" formatCode="#,##0,,_);\(#,##0,,\);&quot; - &quot;;@_)"/>
            </x14:dxf>
          </x14:cfRule>
          <xm:sqref>I24</xm:sqref>
        </x14:conditionalFormatting>
        <x14:conditionalFormatting xmlns:xm="http://schemas.microsoft.com/office/excel/2006/main">
          <x14:cfRule type="expression" priority="128" stopIfTrue="1" id="{42EBFC53-4805-4710-BE8C-39E4867FD34E}">
            <xm:f>Report_Est_PL!$B$3="M USD"</xm:f>
            <x14:dxf>
              <numFmt numFmtId="183" formatCode="#,##0,,_);\(#,##0,,\);&quot; - &quot;;@_)"/>
            </x14:dxf>
          </x14:cfRule>
          <xm:sqref>J24</xm:sqref>
        </x14:conditionalFormatting>
        <x14:conditionalFormatting xmlns:xm="http://schemas.microsoft.com/office/excel/2006/main">
          <x14:cfRule type="expression" priority="127" stopIfTrue="1" id="{C0A8DEA1-C2A0-4777-9E8A-26160E418334}">
            <xm:f>Report_Est_PL!$B$3="M USD"</xm:f>
            <x14:dxf>
              <numFmt numFmtId="183" formatCode="#,##0,,_);\(#,##0,,\);&quot; - &quot;;@_)"/>
            </x14:dxf>
          </x14:cfRule>
          <xm:sqref>K24</xm:sqref>
        </x14:conditionalFormatting>
        <x14:conditionalFormatting xmlns:xm="http://schemas.microsoft.com/office/excel/2006/main">
          <x14:cfRule type="expression" priority="126" stopIfTrue="1" id="{5B43F2E9-9878-4EF0-8849-8CC9522928A9}">
            <xm:f>Report_Est_PL!$B$3="M USD"</xm:f>
            <x14:dxf>
              <numFmt numFmtId="183" formatCode="#,##0,,_);\(#,##0,,\);&quot; - &quot;;@_)"/>
            </x14:dxf>
          </x14:cfRule>
          <xm:sqref>L24</xm:sqref>
        </x14:conditionalFormatting>
        <x14:conditionalFormatting xmlns:xm="http://schemas.microsoft.com/office/excel/2006/main">
          <x14:cfRule type="expression" priority="125" stopIfTrue="1" id="{2FCC0B48-3F4D-4918-BC45-3FD12C753196}">
            <xm:f>Report_Est_PL!$B$3="M USD"</xm:f>
            <x14:dxf>
              <numFmt numFmtId="183" formatCode="#,##0,,_);\(#,##0,,\);&quot; - &quot;;@_)"/>
            </x14:dxf>
          </x14:cfRule>
          <xm:sqref>M24</xm:sqref>
        </x14:conditionalFormatting>
        <x14:conditionalFormatting xmlns:xm="http://schemas.microsoft.com/office/excel/2006/main">
          <x14:cfRule type="expression" priority="124" stopIfTrue="1" id="{99240B41-13DD-4CAD-90E1-F2B2D1FC5DD0}">
            <xm:f>Report_Est_PL!$B$3="M USD"</xm:f>
            <x14:dxf>
              <numFmt numFmtId="183" formatCode="#,##0,,_);\(#,##0,,\);&quot; - &quot;;@_)"/>
            </x14:dxf>
          </x14:cfRule>
          <xm:sqref>N24</xm:sqref>
        </x14:conditionalFormatting>
        <x14:conditionalFormatting xmlns:xm="http://schemas.microsoft.com/office/excel/2006/main">
          <x14:cfRule type="expression" priority="123" stopIfTrue="1" id="{30A01B42-6A7A-4956-A7AE-B866536A07BD}">
            <xm:f>Report_Est_PL!$B$3="M USD"</xm:f>
            <x14:dxf>
              <numFmt numFmtId="183" formatCode="#,##0,,_);\(#,##0,,\);&quot; - &quot;;@_)"/>
            </x14:dxf>
          </x14:cfRule>
          <xm:sqref>O24</xm:sqref>
        </x14:conditionalFormatting>
        <x14:conditionalFormatting xmlns:xm="http://schemas.microsoft.com/office/excel/2006/main">
          <x14:cfRule type="expression" priority="122" stopIfTrue="1" id="{A33218C0-78DA-4418-8B64-CD46EA5A03A0}">
            <xm:f>Report_Est_PL!$B$3="M USD"</xm:f>
            <x14:dxf>
              <numFmt numFmtId="183" formatCode="#,##0,,_);\(#,##0,,\);&quot; - &quot;;@_)"/>
            </x14:dxf>
          </x14:cfRule>
          <xm:sqref>P24</xm:sqref>
        </x14:conditionalFormatting>
        <x14:conditionalFormatting xmlns:xm="http://schemas.microsoft.com/office/excel/2006/main">
          <x14:cfRule type="expression" priority="121" stopIfTrue="1" id="{3CF10F7B-293D-4171-B7D6-3AEB7F859418}">
            <xm:f>Report_Est_PL!$B$3="M USD"</xm:f>
            <x14:dxf>
              <numFmt numFmtId="183" formatCode="#,##0,,_);\(#,##0,,\);&quot; - &quot;;@_)"/>
            </x14:dxf>
          </x14:cfRule>
          <xm:sqref>F25</xm:sqref>
        </x14:conditionalFormatting>
        <x14:conditionalFormatting xmlns:xm="http://schemas.microsoft.com/office/excel/2006/main">
          <x14:cfRule type="expression" priority="120" stopIfTrue="1" id="{40468BAC-A15A-4E01-A0A2-22C760F75332}">
            <xm:f>Report_Est_PL!$B$3="M USD"</xm:f>
            <x14:dxf>
              <numFmt numFmtId="183" formatCode="#,##0,,_);\(#,##0,,\);&quot; - &quot;;@_)"/>
            </x14:dxf>
          </x14:cfRule>
          <xm:sqref>G25</xm:sqref>
        </x14:conditionalFormatting>
        <x14:conditionalFormatting xmlns:xm="http://schemas.microsoft.com/office/excel/2006/main">
          <x14:cfRule type="expression" priority="119" stopIfTrue="1" id="{2A9E1547-7F49-43CD-94F2-92D37FF2152D}">
            <xm:f>Report_Est_PL!$B$3="M USD"</xm:f>
            <x14:dxf>
              <numFmt numFmtId="183" formatCode="#,##0,,_);\(#,##0,,\);&quot; - &quot;;@_)"/>
            </x14:dxf>
          </x14:cfRule>
          <xm:sqref>H25</xm:sqref>
        </x14:conditionalFormatting>
        <x14:conditionalFormatting xmlns:xm="http://schemas.microsoft.com/office/excel/2006/main">
          <x14:cfRule type="expression" priority="118" stopIfTrue="1" id="{2F75EE3F-43D3-47D2-B8C0-35D8E8901083}">
            <xm:f>Report_Est_PL!$B$3="M USD"</xm:f>
            <x14:dxf>
              <numFmt numFmtId="183" formatCode="#,##0,,_);\(#,##0,,\);&quot; - &quot;;@_)"/>
            </x14:dxf>
          </x14:cfRule>
          <xm:sqref>I25</xm:sqref>
        </x14:conditionalFormatting>
        <x14:conditionalFormatting xmlns:xm="http://schemas.microsoft.com/office/excel/2006/main">
          <x14:cfRule type="expression" priority="117" stopIfTrue="1" id="{3A8F2637-F71C-423A-B407-278C475A2DB2}">
            <xm:f>Report_Est_PL!$B$3="M USD"</xm:f>
            <x14:dxf>
              <numFmt numFmtId="183" formatCode="#,##0,,_);\(#,##0,,\);&quot; - &quot;;@_)"/>
            </x14:dxf>
          </x14:cfRule>
          <xm:sqref>J25</xm:sqref>
        </x14:conditionalFormatting>
        <x14:conditionalFormatting xmlns:xm="http://schemas.microsoft.com/office/excel/2006/main">
          <x14:cfRule type="expression" priority="116" stopIfTrue="1" id="{8A3D1EAF-DC41-4790-9CD4-C5A7E37AD5B4}">
            <xm:f>Report_Est_PL!$B$3="M USD"</xm:f>
            <x14:dxf>
              <numFmt numFmtId="183" formatCode="#,##0,,_);\(#,##0,,\);&quot; - &quot;;@_)"/>
            </x14:dxf>
          </x14:cfRule>
          <xm:sqref>K25</xm:sqref>
        </x14:conditionalFormatting>
        <x14:conditionalFormatting xmlns:xm="http://schemas.microsoft.com/office/excel/2006/main">
          <x14:cfRule type="expression" priority="115" stopIfTrue="1" id="{D3424EEE-7E72-4A26-A14C-B3A756CA5DB5}">
            <xm:f>Report_Est_PL!$B$3="M USD"</xm:f>
            <x14:dxf>
              <numFmt numFmtId="183" formatCode="#,##0,,_);\(#,##0,,\);&quot; - &quot;;@_)"/>
            </x14:dxf>
          </x14:cfRule>
          <xm:sqref>L25</xm:sqref>
        </x14:conditionalFormatting>
        <x14:conditionalFormatting xmlns:xm="http://schemas.microsoft.com/office/excel/2006/main">
          <x14:cfRule type="expression" priority="114" stopIfTrue="1" id="{674F96DE-3D19-443D-AC8E-DD366157D7F8}">
            <xm:f>Report_Est_PL!$B$3="M USD"</xm:f>
            <x14:dxf>
              <numFmt numFmtId="183" formatCode="#,##0,,_);\(#,##0,,\);&quot; - &quot;;@_)"/>
            </x14:dxf>
          </x14:cfRule>
          <xm:sqref>M25</xm:sqref>
        </x14:conditionalFormatting>
        <x14:conditionalFormatting xmlns:xm="http://schemas.microsoft.com/office/excel/2006/main">
          <x14:cfRule type="expression" priority="113" stopIfTrue="1" id="{5A20C195-0B82-4365-954E-53DEDB88D000}">
            <xm:f>Report_Est_PL!$B$3="M USD"</xm:f>
            <x14:dxf>
              <numFmt numFmtId="183" formatCode="#,##0,,_);\(#,##0,,\);&quot; - &quot;;@_)"/>
            </x14:dxf>
          </x14:cfRule>
          <xm:sqref>N25</xm:sqref>
        </x14:conditionalFormatting>
        <x14:conditionalFormatting xmlns:xm="http://schemas.microsoft.com/office/excel/2006/main">
          <x14:cfRule type="expression" priority="112" stopIfTrue="1" id="{16BA373C-8095-42D6-AB28-D51CAD80A176}">
            <xm:f>Report_Est_PL!$B$3="M USD"</xm:f>
            <x14:dxf>
              <numFmt numFmtId="183" formatCode="#,##0,,_);\(#,##0,,\);&quot; - &quot;;@_)"/>
            </x14:dxf>
          </x14:cfRule>
          <xm:sqref>O25</xm:sqref>
        </x14:conditionalFormatting>
        <x14:conditionalFormatting xmlns:xm="http://schemas.microsoft.com/office/excel/2006/main">
          <x14:cfRule type="expression" priority="111" stopIfTrue="1" id="{69B448D6-3A65-4332-8A89-0E7D5C4E8D85}">
            <xm:f>Report_Est_PL!$B$3="M USD"</xm:f>
            <x14:dxf>
              <numFmt numFmtId="183" formatCode="#,##0,,_);\(#,##0,,\);&quot; - &quot;;@_)"/>
            </x14:dxf>
          </x14:cfRule>
          <xm:sqref>P25</xm:sqref>
        </x14:conditionalFormatting>
        <x14:conditionalFormatting xmlns:xm="http://schemas.microsoft.com/office/excel/2006/main">
          <x14:cfRule type="expression" priority="110" stopIfTrue="1" id="{FEFC367A-1F3D-40B7-899D-7C001CFBDD41}">
            <xm:f>Report_Est_PL!$B$3="M USD"</xm:f>
            <x14:dxf>
              <numFmt numFmtId="183" formatCode="#,##0,,_);\(#,##0,,\);&quot; - &quot;;@_)"/>
            </x14:dxf>
          </x14:cfRule>
          <xm:sqref>F26</xm:sqref>
        </x14:conditionalFormatting>
        <x14:conditionalFormatting xmlns:xm="http://schemas.microsoft.com/office/excel/2006/main">
          <x14:cfRule type="expression" priority="109" stopIfTrue="1" id="{50AFF9FE-E197-4818-B4D6-08341D360D70}">
            <xm:f>Report_Est_PL!$B$3="M USD"</xm:f>
            <x14:dxf>
              <numFmt numFmtId="183" formatCode="#,##0,,_);\(#,##0,,\);&quot; - &quot;;@_)"/>
            </x14:dxf>
          </x14:cfRule>
          <xm:sqref>G26</xm:sqref>
        </x14:conditionalFormatting>
        <x14:conditionalFormatting xmlns:xm="http://schemas.microsoft.com/office/excel/2006/main">
          <x14:cfRule type="expression" priority="108" stopIfTrue="1" id="{37F6E28F-C9F9-405E-92EA-B6D3F04EE6F6}">
            <xm:f>Report_Est_PL!$B$3="M USD"</xm:f>
            <x14:dxf>
              <numFmt numFmtId="183" formatCode="#,##0,,_);\(#,##0,,\);&quot; - &quot;;@_)"/>
            </x14:dxf>
          </x14:cfRule>
          <xm:sqref>H26</xm:sqref>
        </x14:conditionalFormatting>
        <x14:conditionalFormatting xmlns:xm="http://schemas.microsoft.com/office/excel/2006/main">
          <x14:cfRule type="expression" priority="107" stopIfTrue="1" id="{3B740F9B-240E-4CDD-9F15-976FC624C87F}">
            <xm:f>Report_Est_PL!$B$3="M USD"</xm:f>
            <x14:dxf>
              <numFmt numFmtId="183" formatCode="#,##0,,_);\(#,##0,,\);&quot; - &quot;;@_)"/>
            </x14:dxf>
          </x14:cfRule>
          <xm:sqref>I26</xm:sqref>
        </x14:conditionalFormatting>
        <x14:conditionalFormatting xmlns:xm="http://schemas.microsoft.com/office/excel/2006/main">
          <x14:cfRule type="expression" priority="106" stopIfTrue="1" id="{9E4D2B55-6055-493E-9450-768D6D3CBB68}">
            <xm:f>Report_Est_PL!$B$3="M USD"</xm:f>
            <x14:dxf>
              <numFmt numFmtId="183" formatCode="#,##0,,_);\(#,##0,,\);&quot; - &quot;;@_)"/>
            </x14:dxf>
          </x14:cfRule>
          <xm:sqref>J26</xm:sqref>
        </x14:conditionalFormatting>
        <x14:conditionalFormatting xmlns:xm="http://schemas.microsoft.com/office/excel/2006/main">
          <x14:cfRule type="expression" priority="105" stopIfTrue="1" id="{39E4853B-A1AA-4145-B814-05B7C31A3579}">
            <xm:f>Report_Est_PL!$B$3="M USD"</xm:f>
            <x14:dxf>
              <numFmt numFmtId="183" formatCode="#,##0,,_);\(#,##0,,\);&quot; - &quot;;@_)"/>
            </x14:dxf>
          </x14:cfRule>
          <xm:sqref>K26</xm:sqref>
        </x14:conditionalFormatting>
        <x14:conditionalFormatting xmlns:xm="http://schemas.microsoft.com/office/excel/2006/main">
          <x14:cfRule type="expression" priority="104" stopIfTrue="1" id="{1CA639C4-51DA-4391-BFA4-0BF0D1D72BC4}">
            <xm:f>Report_Est_PL!$B$3="M USD"</xm:f>
            <x14:dxf>
              <numFmt numFmtId="183" formatCode="#,##0,,_);\(#,##0,,\);&quot; - &quot;;@_)"/>
            </x14:dxf>
          </x14:cfRule>
          <xm:sqref>L26</xm:sqref>
        </x14:conditionalFormatting>
        <x14:conditionalFormatting xmlns:xm="http://schemas.microsoft.com/office/excel/2006/main">
          <x14:cfRule type="expression" priority="103" stopIfTrue="1" id="{C09CA6C5-36A3-40BD-82E2-BF7245962793}">
            <xm:f>Report_Est_PL!$B$3="M USD"</xm:f>
            <x14:dxf>
              <numFmt numFmtId="183" formatCode="#,##0,,_);\(#,##0,,\);&quot; - &quot;;@_)"/>
            </x14:dxf>
          </x14:cfRule>
          <xm:sqref>M26</xm:sqref>
        </x14:conditionalFormatting>
        <x14:conditionalFormatting xmlns:xm="http://schemas.microsoft.com/office/excel/2006/main">
          <x14:cfRule type="expression" priority="102" stopIfTrue="1" id="{A592B82D-D9ED-4F16-92BB-6682128EE92A}">
            <xm:f>Report_Est_PL!$B$3="M USD"</xm:f>
            <x14:dxf>
              <numFmt numFmtId="183" formatCode="#,##0,,_);\(#,##0,,\);&quot; - &quot;;@_)"/>
            </x14:dxf>
          </x14:cfRule>
          <xm:sqref>N26</xm:sqref>
        </x14:conditionalFormatting>
        <x14:conditionalFormatting xmlns:xm="http://schemas.microsoft.com/office/excel/2006/main">
          <x14:cfRule type="expression" priority="101" stopIfTrue="1" id="{A45E2C2F-16B8-494E-9C86-F16B1208B91A}">
            <xm:f>Report_Est_PL!$B$3="M USD"</xm:f>
            <x14:dxf>
              <numFmt numFmtId="183" formatCode="#,##0,,_);\(#,##0,,\);&quot; - &quot;;@_)"/>
            </x14:dxf>
          </x14:cfRule>
          <xm:sqref>O26</xm:sqref>
        </x14:conditionalFormatting>
        <x14:conditionalFormatting xmlns:xm="http://schemas.microsoft.com/office/excel/2006/main">
          <x14:cfRule type="expression" priority="100" stopIfTrue="1" id="{66EF4E9C-1081-4EF9-8432-C403150A2E0A}">
            <xm:f>Report_Est_PL!$B$3="M USD"</xm:f>
            <x14:dxf>
              <numFmt numFmtId="183" formatCode="#,##0,,_);\(#,##0,,\);&quot; - &quot;;@_)"/>
            </x14:dxf>
          </x14:cfRule>
          <xm:sqref>P26</xm:sqref>
        </x14:conditionalFormatting>
        <x14:conditionalFormatting xmlns:xm="http://schemas.microsoft.com/office/excel/2006/main">
          <x14:cfRule type="expression" priority="99" stopIfTrue="1" id="{D68AC4B1-EA27-445B-9D7A-D4EBBCCA6964}">
            <xm:f>Report_Est_PL!$B$3="M USD"</xm:f>
            <x14:dxf>
              <numFmt numFmtId="183" formatCode="#,##0,,_);\(#,##0,,\);&quot; - &quot;;@_)"/>
            </x14:dxf>
          </x14:cfRule>
          <xm:sqref>F27</xm:sqref>
        </x14:conditionalFormatting>
        <x14:conditionalFormatting xmlns:xm="http://schemas.microsoft.com/office/excel/2006/main">
          <x14:cfRule type="expression" priority="98" stopIfTrue="1" id="{B18709F6-C3DF-4F15-91B0-04A27EF7C9B9}">
            <xm:f>Report_Est_PL!$B$3="M USD"</xm:f>
            <x14:dxf>
              <numFmt numFmtId="183" formatCode="#,##0,,_);\(#,##0,,\);&quot; - &quot;;@_)"/>
            </x14:dxf>
          </x14:cfRule>
          <xm:sqref>G27</xm:sqref>
        </x14:conditionalFormatting>
        <x14:conditionalFormatting xmlns:xm="http://schemas.microsoft.com/office/excel/2006/main">
          <x14:cfRule type="expression" priority="97" stopIfTrue="1" id="{8F42A223-8A42-4C1A-AC17-9C9A6E93CB97}">
            <xm:f>Report_Est_PL!$B$3="M USD"</xm:f>
            <x14:dxf>
              <numFmt numFmtId="183" formatCode="#,##0,,_);\(#,##0,,\);&quot; - &quot;;@_)"/>
            </x14:dxf>
          </x14:cfRule>
          <xm:sqref>H27</xm:sqref>
        </x14:conditionalFormatting>
        <x14:conditionalFormatting xmlns:xm="http://schemas.microsoft.com/office/excel/2006/main">
          <x14:cfRule type="expression" priority="96" stopIfTrue="1" id="{B59265EB-7596-4FA0-9ADE-7B75D9343C12}">
            <xm:f>Report_Est_PL!$B$3="M USD"</xm:f>
            <x14:dxf>
              <numFmt numFmtId="183" formatCode="#,##0,,_);\(#,##0,,\);&quot; - &quot;;@_)"/>
            </x14:dxf>
          </x14:cfRule>
          <xm:sqref>I27</xm:sqref>
        </x14:conditionalFormatting>
        <x14:conditionalFormatting xmlns:xm="http://schemas.microsoft.com/office/excel/2006/main">
          <x14:cfRule type="expression" priority="95" stopIfTrue="1" id="{28666B0A-FAB1-44DF-8B11-EECCFD665484}">
            <xm:f>Report_Est_PL!$B$3="M USD"</xm:f>
            <x14:dxf>
              <numFmt numFmtId="183" formatCode="#,##0,,_);\(#,##0,,\);&quot; - &quot;;@_)"/>
            </x14:dxf>
          </x14:cfRule>
          <xm:sqref>J27</xm:sqref>
        </x14:conditionalFormatting>
        <x14:conditionalFormatting xmlns:xm="http://schemas.microsoft.com/office/excel/2006/main">
          <x14:cfRule type="expression" priority="94" stopIfTrue="1" id="{73B9C6CE-2F9C-4300-95CA-8DFDDD7D22F7}">
            <xm:f>Report_Est_PL!$B$3="M USD"</xm:f>
            <x14:dxf>
              <numFmt numFmtId="183" formatCode="#,##0,,_);\(#,##0,,\);&quot; - &quot;;@_)"/>
            </x14:dxf>
          </x14:cfRule>
          <xm:sqref>K27</xm:sqref>
        </x14:conditionalFormatting>
        <x14:conditionalFormatting xmlns:xm="http://schemas.microsoft.com/office/excel/2006/main">
          <x14:cfRule type="expression" priority="93" stopIfTrue="1" id="{7403685B-001F-4CC5-8CD9-2F5A52C97529}">
            <xm:f>Report_Est_PL!$B$3="M USD"</xm:f>
            <x14:dxf>
              <numFmt numFmtId="183" formatCode="#,##0,,_);\(#,##0,,\);&quot; - &quot;;@_)"/>
            </x14:dxf>
          </x14:cfRule>
          <xm:sqref>L27</xm:sqref>
        </x14:conditionalFormatting>
        <x14:conditionalFormatting xmlns:xm="http://schemas.microsoft.com/office/excel/2006/main">
          <x14:cfRule type="expression" priority="92" stopIfTrue="1" id="{67E0BC90-C628-4743-838A-7D9E06925B18}">
            <xm:f>Report_Est_PL!$B$3="M USD"</xm:f>
            <x14:dxf>
              <numFmt numFmtId="183" formatCode="#,##0,,_);\(#,##0,,\);&quot; - &quot;;@_)"/>
            </x14:dxf>
          </x14:cfRule>
          <xm:sqref>M27</xm:sqref>
        </x14:conditionalFormatting>
        <x14:conditionalFormatting xmlns:xm="http://schemas.microsoft.com/office/excel/2006/main">
          <x14:cfRule type="expression" priority="91" stopIfTrue="1" id="{EB437F88-22F5-4E4C-BFFE-3DF5E4D3FAA7}">
            <xm:f>Report_Est_PL!$B$3="M USD"</xm:f>
            <x14:dxf>
              <numFmt numFmtId="183" formatCode="#,##0,,_);\(#,##0,,\);&quot; - &quot;;@_)"/>
            </x14:dxf>
          </x14:cfRule>
          <xm:sqref>N27</xm:sqref>
        </x14:conditionalFormatting>
        <x14:conditionalFormatting xmlns:xm="http://schemas.microsoft.com/office/excel/2006/main">
          <x14:cfRule type="expression" priority="90" stopIfTrue="1" id="{B1507BF3-25F4-4CB9-B1AD-13DB6E463B56}">
            <xm:f>Report_Est_PL!$B$3="M USD"</xm:f>
            <x14:dxf>
              <numFmt numFmtId="183" formatCode="#,##0,,_);\(#,##0,,\);&quot; - &quot;;@_)"/>
            </x14:dxf>
          </x14:cfRule>
          <xm:sqref>O27</xm:sqref>
        </x14:conditionalFormatting>
        <x14:conditionalFormatting xmlns:xm="http://schemas.microsoft.com/office/excel/2006/main">
          <x14:cfRule type="expression" priority="89" stopIfTrue="1" id="{725387F5-276D-4B47-87E3-5BC73E034163}">
            <xm:f>Report_Est_PL!$B$3="M USD"</xm:f>
            <x14:dxf>
              <numFmt numFmtId="183" formatCode="#,##0,,_);\(#,##0,,\);&quot; - &quot;;@_)"/>
            </x14:dxf>
          </x14:cfRule>
          <xm:sqref>P27</xm:sqref>
        </x14:conditionalFormatting>
        <x14:conditionalFormatting xmlns:xm="http://schemas.microsoft.com/office/excel/2006/main">
          <x14:cfRule type="expression" priority="88" stopIfTrue="1" id="{F596CDEE-8C68-4433-A0B9-3C93F1635D9B}">
            <xm:f>Report_Est_PL!$B$3="M USD"</xm:f>
            <x14:dxf>
              <numFmt numFmtId="183" formatCode="#,##0,,_);\(#,##0,,\);&quot; - &quot;;@_)"/>
            </x14:dxf>
          </x14:cfRule>
          <xm:sqref>F28</xm:sqref>
        </x14:conditionalFormatting>
        <x14:conditionalFormatting xmlns:xm="http://schemas.microsoft.com/office/excel/2006/main">
          <x14:cfRule type="expression" priority="87" stopIfTrue="1" id="{C8274B99-8BF5-4F6D-A341-61AADDBBB494}">
            <xm:f>Report_Est_PL!$B$3="M USD"</xm:f>
            <x14:dxf>
              <numFmt numFmtId="183" formatCode="#,##0,,_);\(#,##0,,\);&quot; - &quot;;@_)"/>
            </x14:dxf>
          </x14:cfRule>
          <xm:sqref>G28</xm:sqref>
        </x14:conditionalFormatting>
        <x14:conditionalFormatting xmlns:xm="http://schemas.microsoft.com/office/excel/2006/main">
          <x14:cfRule type="expression" priority="86" stopIfTrue="1" id="{A9B11078-726A-416B-99C0-C59CB0AB03EF}">
            <xm:f>Report_Est_PL!$B$3="M USD"</xm:f>
            <x14:dxf>
              <numFmt numFmtId="183" formatCode="#,##0,,_);\(#,##0,,\);&quot; - &quot;;@_)"/>
            </x14:dxf>
          </x14:cfRule>
          <xm:sqref>H28</xm:sqref>
        </x14:conditionalFormatting>
        <x14:conditionalFormatting xmlns:xm="http://schemas.microsoft.com/office/excel/2006/main">
          <x14:cfRule type="expression" priority="85" stopIfTrue="1" id="{1EA22601-78D2-421F-802E-E5E25C996D1B}">
            <xm:f>Report_Est_PL!$B$3="M USD"</xm:f>
            <x14:dxf>
              <numFmt numFmtId="183" formatCode="#,##0,,_);\(#,##0,,\);&quot; - &quot;;@_)"/>
            </x14:dxf>
          </x14:cfRule>
          <xm:sqref>I28</xm:sqref>
        </x14:conditionalFormatting>
        <x14:conditionalFormatting xmlns:xm="http://schemas.microsoft.com/office/excel/2006/main">
          <x14:cfRule type="expression" priority="84" stopIfTrue="1" id="{046314A8-65A3-4C1D-88B0-D7F7B1828BAF}">
            <xm:f>Report_Est_PL!$B$3="M USD"</xm:f>
            <x14:dxf>
              <numFmt numFmtId="183" formatCode="#,##0,,_);\(#,##0,,\);&quot; - &quot;;@_)"/>
            </x14:dxf>
          </x14:cfRule>
          <xm:sqref>J28</xm:sqref>
        </x14:conditionalFormatting>
        <x14:conditionalFormatting xmlns:xm="http://schemas.microsoft.com/office/excel/2006/main">
          <x14:cfRule type="expression" priority="83" stopIfTrue="1" id="{66C59356-54ED-4638-89D1-60A1012507F8}">
            <xm:f>Report_Est_PL!$B$3="M USD"</xm:f>
            <x14:dxf>
              <numFmt numFmtId="183" formatCode="#,##0,,_);\(#,##0,,\);&quot; - &quot;;@_)"/>
            </x14:dxf>
          </x14:cfRule>
          <xm:sqref>K28</xm:sqref>
        </x14:conditionalFormatting>
        <x14:conditionalFormatting xmlns:xm="http://schemas.microsoft.com/office/excel/2006/main">
          <x14:cfRule type="expression" priority="82" stopIfTrue="1" id="{B26BA882-292A-4DE0-A40B-8BEFC91BB5F7}">
            <xm:f>Report_Est_PL!$B$3="M USD"</xm:f>
            <x14:dxf>
              <numFmt numFmtId="183" formatCode="#,##0,,_);\(#,##0,,\);&quot; - &quot;;@_)"/>
            </x14:dxf>
          </x14:cfRule>
          <xm:sqref>L28</xm:sqref>
        </x14:conditionalFormatting>
        <x14:conditionalFormatting xmlns:xm="http://schemas.microsoft.com/office/excel/2006/main">
          <x14:cfRule type="expression" priority="81" stopIfTrue="1" id="{3CA3CDA6-D011-4905-9197-E60FC285438A}">
            <xm:f>Report_Est_PL!$B$3="M USD"</xm:f>
            <x14:dxf>
              <numFmt numFmtId="183" formatCode="#,##0,,_);\(#,##0,,\);&quot; - &quot;;@_)"/>
            </x14:dxf>
          </x14:cfRule>
          <xm:sqref>M28</xm:sqref>
        </x14:conditionalFormatting>
        <x14:conditionalFormatting xmlns:xm="http://schemas.microsoft.com/office/excel/2006/main">
          <x14:cfRule type="expression" priority="80" stopIfTrue="1" id="{F6B06936-A8DB-4A50-9663-B7F6F7CCF93D}">
            <xm:f>Report_Est_PL!$B$3="M USD"</xm:f>
            <x14:dxf>
              <numFmt numFmtId="183" formatCode="#,##0,,_);\(#,##0,,\);&quot; - &quot;;@_)"/>
            </x14:dxf>
          </x14:cfRule>
          <xm:sqref>N28</xm:sqref>
        </x14:conditionalFormatting>
        <x14:conditionalFormatting xmlns:xm="http://schemas.microsoft.com/office/excel/2006/main">
          <x14:cfRule type="expression" priority="79" stopIfTrue="1" id="{43DA9740-9B59-440F-B4F3-0D6ED69D46A3}">
            <xm:f>Report_Est_PL!$B$3="M USD"</xm:f>
            <x14:dxf>
              <numFmt numFmtId="183" formatCode="#,##0,,_);\(#,##0,,\);&quot; - &quot;;@_)"/>
            </x14:dxf>
          </x14:cfRule>
          <xm:sqref>O28</xm:sqref>
        </x14:conditionalFormatting>
        <x14:conditionalFormatting xmlns:xm="http://schemas.microsoft.com/office/excel/2006/main">
          <x14:cfRule type="expression" priority="78" stopIfTrue="1" id="{0C55C485-367F-4A98-A7F7-15FD11C6D7AB}">
            <xm:f>Report_Est_PL!$B$3="M USD"</xm:f>
            <x14:dxf>
              <numFmt numFmtId="183" formatCode="#,##0,,_);\(#,##0,,\);&quot; - &quot;;@_)"/>
            </x14:dxf>
          </x14:cfRule>
          <xm:sqref>P28</xm:sqref>
        </x14:conditionalFormatting>
        <x14:conditionalFormatting xmlns:xm="http://schemas.microsoft.com/office/excel/2006/main">
          <x14:cfRule type="expression" priority="77" stopIfTrue="1" id="{C9A2AC04-8F85-45C2-B10A-7225C3DE952B}">
            <xm:f>Report_Est_PL!$B$3="M USD"</xm:f>
            <x14:dxf>
              <numFmt numFmtId="183" formatCode="#,##0,,_);\(#,##0,,\);&quot; - &quot;;@_)"/>
            </x14:dxf>
          </x14:cfRule>
          <xm:sqref>F29</xm:sqref>
        </x14:conditionalFormatting>
        <x14:conditionalFormatting xmlns:xm="http://schemas.microsoft.com/office/excel/2006/main">
          <x14:cfRule type="expression" priority="76" stopIfTrue="1" id="{0DEC1985-C247-4443-A7B9-3D1D876A3EE7}">
            <xm:f>Report_Est_PL!$B$3="M USD"</xm:f>
            <x14:dxf>
              <numFmt numFmtId="183" formatCode="#,##0,,_);\(#,##0,,\);&quot; - &quot;;@_)"/>
            </x14:dxf>
          </x14:cfRule>
          <xm:sqref>G29</xm:sqref>
        </x14:conditionalFormatting>
        <x14:conditionalFormatting xmlns:xm="http://schemas.microsoft.com/office/excel/2006/main">
          <x14:cfRule type="expression" priority="75" stopIfTrue="1" id="{1E70EA8C-1A4D-466A-A001-3203F1082FB5}">
            <xm:f>Report_Est_PL!$B$3="M USD"</xm:f>
            <x14:dxf>
              <numFmt numFmtId="183" formatCode="#,##0,,_);\(#,##0,,\);&quot; - &quot;;@_)"/>
            </x14:dxf>
          </x14:cfRule>
          <xm:sqref>H29</xm:sqref>
        </x14:conditionalFormatting>
        <x14:conditionalFormatting xmlns:xm="http://schemas.microsoft.com/office/excel/2006/main">
          <x14:cfRule type="expression" priority="74" stopIfTrue="1" id="{7F5796DA-8642-484E-A954-49B6AC28D056}">
            <xm:f>Report_Est_PL!$B$3="M USD"</xm:f>
            <x14:dxf>
              <numFmt numFmtId="183" formatCode="#,##0,,_);\(#,##0,,\);&quot; - &quot;;@_)"/>
            </x14:dxf>
          </x14:cfRule>
          <xm:sqref>I29</xm:sqref>
        </x14:conditionalFormatting>
        <x14:conditionalFormatting xmlns:xm="http://schemas.microsoft.com/office/excel/2006/main">
          <x14:cfRule type="expression" priority="73" stopIfTrue="1" id="{2987E52D-88EB-44F3-8021-CF680676974E}">
            <xm:f>Report_Est_PL!$B$3="M USD"</xm:f>
            <x14:dxf>
              <numFmt numFmtId="183" formatCode="#,##0,,_);\(#,##0,,\);&quot; - &quot;;@_)"/>
            </x14:dxf>
          </x14:cfRule>
          <xm:sqref>J29</xm:sqref>
        </x14:conditionalFormatting>
        <x14:conditionalFormatting xmlns:xm="http://schemas.microsoft.com/office/excel/2006/main">
          <x14:cfRule type="expression" priority="72" stopIfTrue="1" id="{154505B9-CEE8-4C60-94E8-A7D84E581FDF}">
            <xm:f>Report_Est_PL!$B$3="M USD"</xm:f>
            <x14:dxf>
              <numFmt numFmtId="183" formatCode="#,##0,,_);\(#,##0,,\);&quot; - &quot;;@_)"/>
            </x14:dxf>
          </x14:cfRule>
          <xm:sqref>K29</xm:sqref>
        </x14:conditionalFormatting>
        <x14:conditionalFormatting xmlns:xm="http://schemas.microsoft.com/office/excel/2006/main">
          <x14:cfRule type="expression" priority="71" stopIfTrue="1" id="{C6F516F4-2A55-4401-98F1-8E3E80B01E7C}">
            <xm:f>Report_Est_PL!$B$3="M USD"</xm:f>
            <x14:dxf>
              <numFmt numFmtId="183" formatCode="#,##0,,_);\(#,##0,,\);&quot; - &quot;;@_)"/>
            </x14:dxf>
          </x14:cfRule>
          <xm:sqref>L29</xm:sqref>
        </x14:conditionalFormatting>
        <x14:conditionalFormatting xmlns:xm="http://schemas.microsoft.com/office/excel/2006/main">
          <x14:cfRule type="expression" priority="70" stopIfTrue="1" id="{1FC3889D-CB7B-42D6-B1B2-D65E406C689E}">
            <xm:f>Report_Est_PL!$B$3="M USD"</xm:f>
            <x14:dxf>
              <numFmt numFmtId="183" formatCode="#,##0,,_);\(#,##0,,\);&quot; - &quot;;@_)"/>
            </x14:dxf>
          </x14:cfRule>
          <xm:sqref>M29</xm:sqref>
        </x14:conditionalFormatting>
        <x14:conditionalFormatting xmlns:xm="http://schemas.microsoft.com/office/excel/2006/main">
          <x14:cfRule type="expression" priority="69" stopIfTrue="1" id="{5DF27C5F-D2D6-4F51-8E69-1F6B0475968D}">
            <xm:f>Report_Est_PL!$B$3="M USD"</xm:f>
            <x14:dxf>
              <numFmt numFmtId="183" formatCode="#,##0,,_);\(#,##0,,\);&quot; - &quot;;@_)"/>
            </x14:dxf>
          </x14:cfRule>
          <xm:sqref>N29</xm:sqref>
        </x14:conditionalFormatting>
        <x14:conditionalFormatting xmlns:xm="http://schemas.microsoft.com/office/excel/2006/main">
          <x14:cfRule type="expression" priority="68" stopIfTrue="1" id="{CF89D9A1-A44F-4310-BC27-985E9BFA039A}">
            <xm:f>Report_Est_PL!$B$3="M USD"</xm:f>
            <x14:dxf>
              <numFmt numFmtId="183" formatCode="#,##0,,_);\(#,##0,,\);&quot; - &quot;;@_)"/>
            </x14:dxf>
          </x14:cfRule>
          <xm:sqref>O29</xm:sqref>
        </x14:conditionalFormatting>
        <x14:conditionalFormatting xmlns:xm="http://schemas.microsoft.com/office/excel/2006/main">
          <x14:cfRule type="expression" priority="67" stopIfTrue="1" id="{2A1FB74C-6025-4B86-BDF3-9249727EA0A2}">
            <xm:f>Report_Est_PL!$B$3="M USD"</xm:f>
            <x14:dxf>
              <numFmt numFmtId="183" formatCode="#,##0,,_);\(#,##0,,\);&quot; - &quot;;@_)"/>
            </x14:dxf>
          </x14:cfRule>
          <xm:sqref>P29</xm:sqref>
        </x14:conditionalFormatting>
        <x14:conditionalFormatting xmlns:xm="http://schemas.microsoft.com/office/excel/2006/main">
          <x14:cfRule type="expression" priority="66" stopIfTrue="1" id="{12F32456-5C37-415F-B6B6-BD29AFC1FCFA}">
            <xm:f>Report_Est_PL!$B$3="M USD"</xm:f>
            <x14:dxf>
              <numFmt numFmtId="183" formatCode="#,##0,,_);\(#,##0,,\);&quot; - &quot;;@_)"/>
            </x14:dxf>
          </x14:cfRule>
          <xm:sqref>F30</xm:sqref>
        </x14:conditionalFormatting>
        <x14:conditionalFormatting xmlns:xm="http://schemas.microsoft.com/office/excel/2006/main">
          <x14:cfRule type="expression" priority="65" stopIfTrue="1" id="{E6532B28-11EC-4928-A88A-7E472BC844A3}">
            <xm:f>Report_Est_PL!$B$3="M USD"</xm:f>
            <x14:dxf>
              <numFmt numFmtId="183" formatCode="#,##0,,_);\(#,##0,,\);&quot; - &quot;;@_)"/>
            </x14:dxf>
          </x14:cfRule>
          <xm:sqref>G30</xm:sqref>
        </x14:conditionalFormatting>
        <x14:conditionalFormatting xmlns:xm="http://schemas.microsoft.com/office/excel/2006/main">
          <x14:cfRule type="expression" priority="64" stopIfTrue="1" id="{9731F7FB-B2AB-4A7D-8C7B-5A424F0D7F98}">
            <xm:f>Report_Est_PL!$B$3="M USD"</xm:f>
            <x14:dxf>
              <numFmt numFmtId="183" formatCode="#,##0,,_);\(#,##0,,\);&quot; - &quot;;@_)"/>
            </x14:dxf>
          </x14:cfRule>
          <xm:sqref>H30</xm:sqref>
        </x14:conditionalFormatting>
        <x14:conditionalFormatting xmlns:xm="http://schemas.microsoft.com/office/excel/2006/main">
          <x14:cfRule type="expression" priority="63" stopIfTrue="1" id="{8B0E2D54-2ADC-48D7-BE57-3C6D08FC5EE9}">
            <xm:f>Report_Est_PL!$B$3="M USD"</xm:f>
            <x14:dxf>
              <numFmt numFmtId="183" formatCode="#,##0,,_);\(#,##0,,\);&quot; - &quot;;@_)"/>
            </x14:dxf>
          </x14:cfRule>
          <xm:sqref>I30</xm:sqref>
        </x14:conditionalFormatting>
        <x14:conditionalFormatting xmlns:xm="http://schemas.microsoft.com/office/excel/2006/main">
          <x14:cfRule type="expression" priority="62" stopIfTrue="1" id="{C3E7CE80-135B-4535-9E9C-59B5D7C002F1}">
            <xm:f>Report_Est_PL!$B$3="M USD"</xm:f>
            <x14:dxf>
              <numFmt numFmtId="183" formatCode="#,##0,,_);\(#,##0,,\);&quot; - &quot;;@_)"/>
            </x14:dxf>
          </x14:cfRule>
          <xm:sqref>J30</xm:sqref>
        </x14:conditionalFormatting>
        <x14:conditionalFormatting xmlns:xm="http://schemas.microsoft.com/office/excel/2006/main">
          <x14:cfRule type="expression" priority="61" stopIfTrue="1" id="{C022AAF5-66A3-4EA4-AA11-932741E708CD}">
            <xm:f>Report_Est_PL!$B$3="M USD"</xm:f>
            <x14:dxf>
              <numFmt numFmtId="183" formatCode="#,##0,,_);\(#,##0,,\);&quot; - &quot;;@_)"/>
            </x14:dxf>
          </x14:cfRule>
          <xm:sqref>K30</xm:sqref>
        </x14:conditionalFormatting>
        <x14:conditionalFormatting xmlns:xm="http://schemas.microsoft.com/office/excel/2006/main">
          <x14:cfRule type="expression" priority="60" stopIfTrue="1" id="{25323077-CDE7-44F8-B521-6DAE7323C3DE}">
            <xm:f>Report_Est_PL!$B$3="M USD"</xm:f>
            <x14:dxf>
              <numFmt numFmtId="183" formatCode="#,##0,,_);\(#,##0,,\);&quot; - &quot;;@_)"/>
            </x14:dxf>
          </x14:cfRule>
          <xm:sqref>L30</xm:sqref>
        </x14:conditionalFormatting>
        <x14:conditionalFormatting xmlns:xm="http://schemas.microsoft.com/office/excel/2006/main">
          <x14:cfRule type="expression" priority="59" stopIfTrue="1" id="{14614F4B-61C8-4141-B7F6-2304448F3845}">
            <xm:f>Report_Est_PL!$B$3="M USD"</xm:f>
            <x14:dxf>
              <numFmt numFmtId="183" formatCode="#,##0,,_);\(#,##0,,\);&quot; - &quot;;@_)"/>
            </x14:dxf>
          </x14:cfRule>
          <xm:sqref>M30</xm:sqref>
        </x14:conditionalFormatting>
        <x14:conditionalFormatting xmlns:xm="http://schemas.microsoft.com/office/excel/2006/main">
          <x14:cfRule type="expression" priority="58" stopIfTrue="1" id="{110C2B31-CAB8-4AF9-96DB-CD71A417C507}">
            <xm:f>Report_Est_PL!$B$3="M USD"</xm:f>
            <x14:dxf>
              <numFmt numFmtId="183" formatCode="#,##0,,_);\(#,##0,,\);&quot; - &quot;;@_)"/>
            </x14:dxf>
          </x14:cfRule>
          <xm:sqref>N30</xm:sqref>
        </x14:conditionalFormatting>
        <x14:conditionalFormatting xmlns:xm="http://schemas.microsoft.com/office/excel/2006/main">
          <x14:cfRule type="expression" priority="57" stopIfTrue="1" id="{11A85A77-5C06-45E9-8F56-69CCD519F49E}">
            <xm:f>Report_Est_PL!$B$3="M USD"</xm:f>
            <x14:dxf>
              <numFmt numFmtId="183" formatCode="#,##0,,_);\(#,##0,,\);&quot; - &quot;;@_)"/>
            </x14:dxf>
          </x14:cfRule>
          <xm:sqref>O30</xm:sqref>
        </x14:conditionalFormatting>
        <x14:conditionalFormatting xmlns:xm="http://schemas.microsoft.com/office/excel/2006/main">
          <x14:cfRule type="expression" priority="56" stopIfTrue="1" id="{05FEED60-8FE1-400A-B8AD-6342BAD1E2F2}">
            <xm:f>Report_Est_PL!$B$3="M USD"</xm:f>
            <x14:dxf>
              <numFmt numFmtId="183" formatCode="#,##0,,_);\(#,##0,,\);&quot; - &quot;;@_)"/>
            </x14:dxf>
          </x14:cfRule>
          <xm:sqref>P30</xm:sqref>
        </x14:conditionalFormatting>
        <x14:conditionalFormatting xmlns:xm="http://schemas.microsoft.com/office/excel/2006/main">
          <x14:cfRule type="expression" priority="55" stopIfTrue="1" id="{88ABFC5D-4CAE-40AC-81FB-834AE8CD90AC}">
            <xm:f>Report_Est_PL!$B$3="M USD"</xm:f>
            <x14:dxf>
              <numFmt numFmtId="183" formatCode="#,##0,,_);\(#,##0,,\);&quot; - &quot;;@_)"/>
            </x14:dxf>
          </x14:cfRule>
          <xm:sqref>F31</xm:sqref>
        </x14:conditionalFormatting>
        <x14:conditionalFormatting xmlns:xm="http://schemas.microsoft.com/office/excel/2006/main">
          <x14:cfRule type="expression" priority="54" stopIfTrue="1" id="{6636B9FB-6C45-40F8-A698-86266CB8F1E7}">
            <xm:f>Report_Est_PL!$B$3="M USD"</xm:f>
            <x14:dxf>
              <numFmt numFmtId="183" formatCode="#,##0,,_);\(#,##0,,\);&quot; - &quot;;@_)"/>
            </x14:dxf>
          </x14:cfRule>
          <xm:sqref>G31</xm:sqref>
        </x14:conditionalFormatting>
        <x14:conditionalFormatting xmlns:xm="http://schemas.microsoft.com/office/excel/2006/main">
          <x14:cfRule type="expression" priority="53" stopIfTrue="1" id="{38EC9954-BF0D-4C7E-99F9-09B553BF9259}">
            <xm:f>Report_Est_PL!$B$3="M USD"</xm:f>
            <x14:dxf>
              <numFmt numFmtId="183" formatCode="#,##0,,_);\(#,##0,,\);&quot; - &quot;;@_)"/>
            </x14:dxf>
          </x14:cfRule>
          <xm:sqref>H31</xm:sqref>
        </x14:conditionalFormatting>
        <x14:conditionalFormatting xmlns:xm="http://schemas.microsoft.com/office/excel/2006/main">
          <x14:cfRule type="expression" priority="52" stopIfTrue="1" id="{E9F5B659-4E18-45D4-B685-A652EFFBDEA2}">
            <xm:f>Report_Est_PL!$B$3="M USD"</xm:f>
            <x14:dxf>
              <numFmt numFmtId="183" formatCode="#,##0,,_);\(#,##0,,\);&quot; - &quot;;@_)"/>
            </x14:dxf>
          </x14:cfRule>
          <xm:sqref>I31</xm:sqref>
        </x14:conditionalFormatting>
        <x14:conditionalFormatting xmlns:xm="http://schemas.microsoft.com/office/excel/2006/main">
          <x14:cfRule type="expression" priority="51" stopIfTrue="1" id="{C0A9E8DB-9402-4324-8EBA-7174DA579D41}">
            <xm:f>Report_Est_PL!$B$3="M USD"</xm:f>
            <x14:dxf>
              <numFmt numFmtId="183" formatCode="#,##0,,_);\(#,##0,,\);&quot; - &quot;;@_)"/>
            </x14:dxf>
          </x14:cfRule>
          <xm:sqref>J31</xm:sqref>
        </x14:conditionalFormatting>
        <x14:conditionalFormatting xmlns:xm="http://schemas.microsoft.com/office/excel/2006/main">
          <x14:cfRule type="expression" priority="50" stopIfTrue="1" id="{89B55D1E-914D-4090-8243-356E790B8BE9}">
            <xm:f>Report_Est_PL!$B$3="M USD"</xm:f>
            <x14:dxf>
              <numFmt numFmtId="183" formatCode="#,##0,,_);\(#,##0,,\);&quot; - &quot;;@_)"/>
            </x14:dxf>
          </x14:cfRule>
          <xm:sqref>K31</xm:sqref>
        </x14:conditionalFormatting>
        <x14:conditionalFormatting xmlns:xm="http://schemas.microsoft.com/office/excel/2006/main">
          <x14:cfRule type="expression" priority="49" stopIfTrue="1" id="{26B970F0-E3BA-4BC8-937E-CAD49C51BC28}">
            <xm:f>Report_Est_PL!$B$3="M USD"</xm:f>
            <x14:dxf>
              <numFmt numFmtId="183" formatCode="#,##0,,_);\(#,##0,,\);&quot; - &quot;;@_)"/>
            </x14:dxf>
          </x14:cfRule>
          <xm:sqref>L31</xm:sqref>
        </x14:conditionalFormatting>
        <x14:conditionalFormatting xmlns:xm="http://schemas.microsoft.com/office/excel/2006/main">
          <x14:cfRule type="expression" priority="48" stopIfTrue="1" id="{37223CAE-D041-44C4-9E82-644B6341E558}">
            <xm:f>Report_Est_PL!$B$3="M USD"</xm:f>
            <x14:dxf>
              <numFmt numFmtId="183" formatCode="#,##0,,_);\(#,##0,,\);&quot; - &quot;;@_)"/>
            </x14:dxf>
          </x14:cfRule>
          <xm:sqref>M31</xm:sqref>
        </x14:conditionalFormatting>
        <x14:conditionalFormatting xmlns:xm="http://schemas.microsoft.com/office/excel/2006/main">
          <x14:cfRule type="expression" priority="47" stopIfTrue="1" id="{A3DEEB86-D8EB-41EC-AA9E-049EA65846C9}">
            <xm:f>Report_Est_PL!$B$3="M USD"</xm:f>
            <x14:dxf>
              <numFmt numFmtId="183" formatCode="#,##0,,_);\(#,##0,,\);&quot; - &quot;;@_)"/>
            </x14:dxf>
          </x14:cfRule>
          <xm:sqref>N31</xm:sqref>
        </x14:conditionalFormatting>
        <x14:conditionalFormatting xmlns:xm="http://schemas.microsoft.com/office/excel/2006/main">
          <x14:cfRule type="expression" priority="46" stopIfTrue="1" id="{6651D812-F29B-4BC2-80D4-74687A1A5E89}">
            <xm:f>Report_Est_PL!$B$3="M USD"</xm:f>
            <x14:dxf>
              <numFmt numFmtId="183" formatCode="#,##0,,_);\(#,##0,,\);&quot; - &quot;;@_)"/>
            </x14:dxf>
          </x14:cfRule>
          <xm:sqref>O31</xm:sqref>
        </x14:conditionalFormatting>
        <x14:conditionalFormatting xmlns:xm="http://schemas.microsoft.com/office/excel/2006/main">
          <x14:cfRule type="expression" priority="45" stopIfTrue="1" id="{4C429E38-63D7-4F04-9835-EB0CCF5A2D7E}">
            <xm:f>Report_Est_PL!$B$3="M USD"</xm:f>
            <x14:dxf>
              <numFmt numFmtId="183" formatCode="#,##0,,_);\(#,##0,,\);&quot; - &quot;;@_)"/>
            </x14:dxf>
          </x14:cfRule>
          <xm:sqref>P31</xm:sqref>
        </x14:conditionalFormatting>
        <x14:conditionalFormatting xmlns:xm="http://schemas.microsoft.com/office/excel/2006/main">
          <x14:cfRule type="expression" priority="44" stopIfTrue="1" id="{A6DCB5EA-801B-4A26-AB53-5DD69E1A9146}">
            <xm:f>Report_Est_PL!$B$3="M USD"</xm:f>
            <x14:dxf>
              <numFmt numFmtId="183" formatCode="#,##0,,_);\(#,##0,,\);&quot; - &quot;;@_)"/>
            </x14:dxf>
          </x14:cfRule>
          <xm:sqref>F32</xm:sqref>
        </x14:conditionalFormatting>
        <x14:conditionalFormatting xmlns:xm="http://schemas.microsoft.com/office/excel/2006/main">
          <x14:cfRule type="expression" priority="43" stopIfTrue="1" id="{69873986-8171-46F9-B3A3-2020E6826AF4}">
            <xm:f>Report_Est_PL!$B$3="M USD"</xm:f>
            <x14:dxf>
              <numFmt numFmtId="183" formatCode="#,##0,,_);\(#,##0,,\);&quot; - &quot;;@_)"/>
            </x14:dxf>
          </x14:cfRule>
          <xm:sqref>G32</xm:sqref>
        </x14:conditionalFormatting>
        <x14:conditionalFormatting xmlns:xm="http://schemas.microsoft.com/office/excel/2006/main">
          <x14:cfRule type="expression" priority="42" stopIfTrue="1" id="{7EC6D08F-911F-4B00-B741-54478BCB605A}">
            <xm:f>Report_Est_PL!$B$3="M USD"</xm:f>
            <x14:dxf>
              <numFmt numFmtId="183" formatCode="#,##0,,_);\(#,##0,,\);&quot; - &quot;;@_)"/>
            </x14:dxf>
          </x14:cfRule>
          <xm:sqref>H32</xm:sqref>
        </x14:conditionalFormatting>
        <x14:conditionalFormatting xmlns:xm="http://schemas.microsoft.com/office/excel/2006/main">
          <x14:cfRule type="expression" priority="41" stopIfTrue="1" id="{BD47B73F-4304-4E8C-B64D-5D4B2960EDA9}">
            <xm:f>Report_Est_PL!$B$3="M USD"</xm:f>
            <x14:dxf>
              <numFmt numFmtId="183" formatCode="#,##0,,_);\(#,##0,,\);&quot; - &quot;;@_)"/>
            </x14:dxf>
          </x14:cfRule>
          <xm:sqref>I32</xm:sqref>
        </x14:conditionalFormatting>
        <x14:conditionalFormatting xmlns:xm="http://schemas.microsoft.com/office/excel/2006/main">
          <x14:cfRule type="expression" priority="40" stopIfTrue="1" id="{BA11F2EF-C2CE-4CAA-9F9E-BEAD22ADD724}">
            <xm:f>Report_Est_PL!$B$3="M USD"</xm:f>
            <x14:dxf>
              <numFmt numFmtId="183" formatCode="#,##0,,_);\(#,##0,,\);&quot; - &quot;;@_)"/>
            </x14:dxf>
          </x14:cfRule>
          <xm:sqref>J32</xm:sqref>
        </x14:conditionalFormatting>
        <x14:conditionalFormatting xmlns:xm="http://schemas.microsoft.com/office/excel/2006/main">
          <x14:cfRule type="expression" priority="39" stopIfTrue="1" id="{D09C4094-F535-45C5-AF3A-32DD16B06DB4}">
            <xm:f>Report_Est_PL!$B$3="M USD"</xm:f>
            <x14:dxf>
              <numFmt numFmtId="183" formatCode="#,##0,,_);\(#,##0,,\);&quot; - &quot;;@_)"/>
            </x14:dxf>
          </x14:cfRule>
          <xm:sqref>K32</xm:sqref>
        </x14:conditionalFormatting>
        <x14:conditionalFormatting xmlns:xm="http://schemas.microsoft.com/office/excel/2006/main">
          <x14:cfRule type="expression" priority="38" stopIfTrue="1" id="{6C655D0A-CAC9-495E-9004-219502F2C5C9}">
            <xm:f>Report_Est_PL!$B$3="M USD"</xm:f>
            <x14:dxf>
              <numFmt numFmtId="183" formatCode="#,##0,,_);\(#,##0,,\);&quot; - &quot;;@_)"/>
            </x14:dxf>
          </x14:cfRule>
          <xm:sqref>L32</xm:sqref>
        </x14:conditionalFormatting>
        <x14:conditionalFormatting xmlns:xm="http://schemas.microsoft.com/office/excel/2006/main">
          <x14:cfRule type="expression" priority="37" stopIfTrue="1" id="{15C538FB-FBAE-4E78-AB32-4E0AB6BE80C5}">
            <xm:f>Report_Est_PL!$B$3="M USD"</xm:f>
            <x14:dxf>
              <numFmt numFmtId="183" formatCode="#,##0,,_);\(#,##0,,\);&quot; - &quot;;@_)"/>
            </x14:dxf>
          </x14:cfRule>
          <xm:sqref>M32</xm:sqref>
        </x14:conditionalFormatting>
        <x14:conditionalFormatting xmlns:xm="http://schemas.microsoft.com/office/excel/2006/main">
          <x14:cfRule type="expression" priority="36" stopIfTrue="1" id="{E24F0663-5E16-40D7-891F-23B8AB924F2A}">
            <xm:f>Report_Est_PL!$B$3="M USD"</xm:f>
            <x14:dxf>
              <numFmt numFmtId="183" formatCode="#,##0,,_);\(#,##0,,\);&quot; - &quot;;@_)"/>
            </x14:dxf>
          </x14:cfRule>
          <xm:sqref>N32</xm:sqref>
        </x14:conditionalFormatting>
        <x14:conditionalFormatting xmlns:xm="http://schemas.microsoft.com/office/excel/2006/main">
          <x14:cfRule type="expression" priority="35" stopIfTrue="1" id="{F37A7F73-83CB-46DF-9E17-A717628B1423}">
            <xm:f>Report_Est_PL!$B$3="M USD"</xm:f>
            <x14:dxf>
              <numFmt numFmtId="183" formatCode="#,##0,,_);\(#,##0,,\);&quot; - &quot;;@_)"/>
            </x14:dxf>
          </x14:cfRule>
          <xm:sqref>O32</xm:sqref>
        </x14:conditionalFormatting>
        <x14:conditionalFormatting xmlns:xm="http://schemas.microsoft.com/office/excel/2006/main">
          <x14:cfRule type="expression" priority="34" stopIfTrue="1" id="{96FFE64A-1935-4C90-8262-1E36C0C4C98A}">
            <xm:f>Report_Est_PL!$B$3="M USD"</xm:f>
            <x14:dxf>
              <numFmt numFmtId="183" formatCode="#,##0,,_);\(#,##0,,\);&quot; - &quot;;@_)"/>
            </x14:dxf>
          </x14:cfRule>
          <xm:sqref>P32</xm:sqref>
        </x14:conditionalFormatting>
        <x14:conditionalFormatting xmlns:xm="http://schemas.microsoft.com/office/excel/2006/main">
          <x14:cfRule type="expression" priority="33" stopIfTrue="1" id="{BE32BC2D-F89E-4EA4-AF37-BB5C907222D7}">
            <xm:f>Report_Est_PL!$B$3="M USD"</xm:f>
            <x14:dxf>
              <numFmt numFmtId="183" formatCode="#,##0,,_);\(#,##0,,\);&quot; - &quot;;@_)"/>
            </x14:dxf>
          </x14:cfRule>
          <xm:sqref>F33</xm:sqref>
        </x14:conditionalFormatting>
        <x14:conditionalFormatting xmlns:xm="http://schemas.microsoft.com/office/excel/2006/main">
          <x14:cfRule type="expression" priority="32" stopIfTrue="1" id="{A8044B4F-B2CE-49D9-95A0-FE12FD62865C}">
            <xm:f>Report_Est_PL!$B$3="M USD"</xm:f>
            <x14:dxf>
              <numFmt numFmtId="183" formatCode="#,##0,,_);\(#,##0,,\);&quot; - &quot;;@_)"/>
            </x14:dxf>
          </x14:cfRule>
          <xm:sqref>G33</xm:sqref>
        </x14:conditionalFormatting>
        <x14:conditionalFormatting xmlns:xm="http://schemas.microsoft.com/office/excel/2006/main">
          <x14:cfRule type="expression" priority="31" stopIfTrue="1" id="{929B8593-CC17-43C2-9FF2-66F7EC957A20}">
            <xm:f>Report_Est_PL!$B$3="M USD"</xm:f>
            <x14:dxf>
              <numFmt numFmtId="183" formatCode="#,##0,,_);\(#,##0,,\);&quot; - &quot;;@_)"/>
            </x14:dxf>
          </x14:cfRule>
          <xm:sqref>H33</xm:sqref>
        </x14:conditionalFormatting>
        <x14:conditionalFormatting xmlns:xm="http://schemas.microsoft.com/office/excel/2006/main">
          <x14:cfRule type="expression" priority="30" stopIfTrue="1" id="{81467B54-89F6-4AC7-90C3-07575179C574}">
            <xm:f>Report_Est_PL!$B$3="M USD"</xm:f>
            <x14:dxf>
              <numFmt numFmtId="183" formatCode="#,##0,,_);\(#,##0,,\);&quot; - &quot;;@_)"/>
            </x14:dxf>
          </x14:cfRule>
          <xm:sqref>I33</xm:sqref>
        </x14:conditionalFormatting>
        <x14:conditionalFormatting xmlns:xm="http://schemas.microsoft.com/office/excel/2006/main">
          <x14:cfRule type="expression" priority="29" stopIfTrue="1" id="{1686B6B6-16E6-4F1C-8D7A-034457155C56}">
            <xm:f>Report_Est_PL!$B$3="M USD"</xm:f>
            <x14:dxf>
              <numFmt numFmtId="183" formatCode="#,##0,,_);\(#,##0,,\);&quot; - &quot;;@_)"/>
            </x14:dxf>
          </x14:cfRule>
          <xm:sqref>J33</xm:sqref>
        </x14:conditionalFormatting>
        <x14:conditionalFormatting xmlns:xm="http://schemas.microsoft.com/office/excel/2006/main">
          <x14:cfRule type="expression" priority="28" stopIfTrue="1" id="{17148914-C653-4FD3-ABC1-258732A4D571}">
            <xm:f>Report_Est_PL!$B$3="M USD"</xm:f>
            <x14:dxf>
              <numFmt numFmtId="183" formatCode="#,##0,,_);\(#,##0,,\);&quot; - &quot;;@_)"/>
            </x14:dxf>
          </x14:cfRule>
          <xm:sqref>K33</xm:sqref>
        </x14:conditionalFormatting>
        <x14:conditionalFormatting xmlns:xm="http://schemas.microsoft.com/office/excel/2006/main">
          <x14:cfRule type="expression" priority="27" stopIfTrue="1" id="{50D75862-45AD-4177-950D-8C3430A58C18}">
            <xm:f>Report_Est_PL!$B$3="M USD"</xm:f>
            <x14:dxf>
              <numFmt numFmtId="183" formatCode="#,##0,,_);\(#,##0,,\);&quot; - &quot;;@_)"/>
            </x14:dxf>
          </x14:cfRule>
          <xm:sqref>L33</xm:sqref>
        </x14:conditionalFormatting>
        <x14:conditionalFormatting xmlns:xm="http://schemas.microsoft.com/office/excel/2006/main">
          <x14:cfRule type="expression" priority="26" stopIfTrue="1" id="{B92E6188-0654-41FF-ADCC-CC40BA4EAEEE}">
            <xm:f>Report_Est_PL!$B$3="M USD"</xm:f>
            <x14:dxf>
              <numFmt numFmtId="183" formatCode="#,##0,,_);\(#,##0,,\);&quot; - &quot;;@_)"/>
            </x14:dxf>
          </x14:cfRule>
          <xm:sqref>M33</xm:sqref>
        </x14:conditionalFormatting>
        <x14:conditionalFormatting xmlns:xm="http://schemas.microsoft.com/office/excel/2006/main">
          <x14:cfRule type="expression" priority="25" stopIfTrue="1" id="{123C865F-8C8F-478B-A3FB-5A1D45047D8D}">
            <xm:f>Report_Est_PL!$B$3="M USD"</xm:f>
            <x14:dxf>
              <numFmt numFmtId="183" formatCode="#,##0,,_);\(#,##0,,\);&quot; - &quot;;@_)"/>
            </x14:dxf>
          </x14:cfRule>
          <xm:sqref>N33</xm:sqref>
        </x14:conditionalFormatting>
        <x14:conditionalFormatting xmlns:xm="http://schemas.microsoft.com/office/excel/2006/main">
          <x14:cfRule type="expression" priority="24" stopIfTrue="1" id="{6A0ED563-1C84-4E49-9CBD-00915E678CD4}">
            <xm:f>Report_Est_PL!$B$3="M USD"</xm:f>
            <x14:dxf>
              <numFmt numFmtId="183" formatCode="#,##0,,_);\(#,##0,,\);&quot; - &quot;;@_)"/>
            </x14:dxf>
          </x14:cfRule>
          <xm:sqref>O33</xm:sqref>
        </x14:conditionalFormatting>
        <x14:conditionalFormatting xmlns:xm="http://schemas.microsoft.com/office/excel/2006/main">
          <x14:cfRule type="expression" priority="23" stopIfTrue="1" id="{D3785D04-DC19-4E84-B07D-85D3978ECC6B}">
            <xm:f>Report_Est_PL!$B$3="M USD"</xm:f>
            <x14:dxf>
              <numFmt numFmtId="183" formatCode="#,##0,,_);\(#,##0,,\);&quot; - &quot;;@_)"/>
            </x14:dxf>
          </x14:cfRule>
          <xm:sqref>P33</xm:sqref>
        </x14:conditionalFormatting>
        <x14:conditionalFormatting xmlns:xm="http://schemas.microsoft.com/office/excel/2006/main">
          <x14:cfRule type="expression" priority="22" stopIfTrue="1" id="{1B24DF7E-4711-4145-922C-0C87A2AFFF6A}">
            <xm:f>Report_Est_PL!$B$3="M USD"</xm:f>
            <x14:dxf>
              <numFmt numFmtId="183" formatCode="#,##0,,_);\(#,##0,,\);&quot; - &quot;;@_)"/>
            </x14:dxf>
          </x14:cfRule>
          <xm:sqref>F34</xm:sqref>
        </x14:conditionalFormatting>
        <x14:conditionalFormatting xmlns:xm="http://schemas.microsoft.com/office/excel/2006/main">
          <x14:cfRule type="expression" priority="21" stopIfTrue="1" id="{0E3AB489-EC87-437C-94CE-78CAF0998A2B}">
            <xm:f>Report_Est_PL!$B$3="M USD"</xm:f>
            <x14:dxf>
              <numFmt numFmtId="183" formatCode="#,##0,,_);\(#,##0,,\);&quot; - &quot;;@_)"/>
            </x14:dxf>
          </x14:cfRule>
          <xm:sqref>G34</xm:sqref>
        </x14:conditionalFormatting>
        <x14:conditionalFormatting xmlns:xm="http://schemas.microsoft.com/office/excel/2006/main">
          <x14:cfRule type="expression" priority="20" stopIfTrue="1" id="{F1C3C7E5-AF52-46BE-97B8-FB9C53F92A4C}">
            <xm:f>Report_Est_PL!$B$3="M USD"</xm:f>
            <x14:dxf>
              <numFmt numFmtId="183" formatCode="#,##0,,_);\(#,##0,,\);&quot; - &quot;;@_)"/>
            </x14:dxf>
          </x14:cfRule>
          <xm:sqref>H34</xm:sqref>
        </x14:conditionalFormatting>
        <x14:conditionalFormatting xmlns:xm="http://schemas.microsoft.com/office/excel/2006/main">
          <x14:cfRule type="expression" priority="19" stopIfTrue="1" id="{550A08C6-978E-478E-A781-2A4E8769AEE1}">
            <xm:f>Report_Est_PL!$B$3="M USD"</xm:f>
            <x14:dxf>
              <numFmt numFmtId="183" formatCode="#,##0,,_);\(#,##0,,\);&quot; - &quot;;@_)"/>
            </x14:dxf>
          </x14:cfRule>
          <xm:sqref>I34</xm:sqref>
        </x14:conditionalFormatting>
        <x14:conditionalFormatting xmlns:xm="http://schemas.microsoft.com/office/excel/2006/main">
          <x14:cfRule type="expression" priority="18" stopIfTrue="1" id="{1BDADE37-95AA-447D-A8E9-1BD57C663212}">
            <xm:f>Report_Est_PL!$B$3="M USD"</xm:f>
            <x14:dxf>
              <numFmt numFmtId="183" formatCode="#,##0,,_);\(#,##0,,\);&quot; - &quot;;@_)"/>
            </x14:dxf>
          </x14:cfRule>
          <xm:sqref>J34</xm:sqref>
        </x14:conditionalFormatting>
        <x14:conditionalFormatting xmlns:xm="http://schemas.microsoft.com/office/excel/2006/main">
          <x14:cfRule type="expression" priority="17" stopIfTrue="1" id="{3C8E5A19-D29A-4AD8-B0F8-5E0A9E18BC91}">
            <xm:f>Report_Est_PL!$B$3="M USD"</xm:f>
            <x14:dxf>
              <numFmt numFmtId="183" formatCode="#,##0,,_);\(#,##0,,\);&quot; - &quot;;@_)"/>
            </x14:dxf>
          </x14:cfRule>
          <xm:sqref>K34</xm:sqref>
        </x14:conditionalFormatting>
        <x14:conditionalFormatting xmlns:xm="http://schemas.microsoft.com/office/excel/2006/main">
          <x14:cfRule type="expression" priority="16" stopIfTrue="1" id="{02F9BB56-A274-4B94-BE55-6C25FAD45ABD}">
            <xm:f>Report_Est_PL!$B$3="M USD"</xm:f>
            <x14:dxf>
              <numFmt numFmtId="183" formatCode="#,##0,,_);\(#,##0,,\);&quot; - &quot;;@_)"/>
            </x14:dxf>
          </x14:cfRule>
          <xm:sqref>L34</xm:sqref>
        </x14:conditionalFormatting>
        <x14:conditionalFormatting xmlns:xm="http://schemas.microsoft.com/office/excel/2006/main">
          <x14:cfRule type="expression" priority="15" stopIfTrue="1" id="{F313367B-B4AA-4F32-ABAC-841DA73AC305}">
            <xm:f>Report_Est_PL!$B$3="M USD"</xm:f>
            <x14:dxf>
              <numFmt numFmtId="183" formatCode="#,##0,,_);\(#,##0,,\);&quot; - &quot;;@_)"/>
            </x14:dxf>
          </x14:cfRule>
          <xm:sqref>M34</xm:sqref>
        </x14:conditionalFormatting>
        <x14:conditionalFormatting xmlns:xm="http://schemas.microsoft.com/office/excel/2006/main">
          <x14:cfRule type="expression" priority="14" stopIfTrue="1" id="{36E15406-F5D6-4291-BF44-ABA754C6E7F3}">
            <xm:f>Report_Est_PL!$B$3="M USD"</xm:f>
            <x14:dxf>
              <numFmt numFmtId="183" formatCode="#,##0,,_);\(#,##0,,\);&quot; - &quot;;@_)"/>
            </x14:dxf>
          </x14:cfRule>
          <xm:sqref>N34</xm:sqref>
        </x14:conditionalFormatting>
        <x14:conditionalFormatting xmlns:xm="http://schemas.microsoft.com/office/excel/2006/main">
          <x14:cfRule type="expression" priority="13" stopIfTrue="1" id="{781EEFE0-9B46-467A-8761-5882088B312B}">
            <xm:f>Report_Est_PL!$B$3="M USD"</xm:f>
            <x14:dxf>
              <numFmt numFmtId="183" formatCode="#,##0,,_);\(#,##0,,\);&quot; - &quot;;@_)"/>
            </x14:dxf>
          </x14:cfRule>
          <xm:sqref>O34</xm:sqref>
        </x14:conditionalFormatting>
        <x14:conditionalFormatting xmlns:xm="http://schemas.microsoft.com/office/excel/2006/main">
          <x14:cfRule type="expression" priority="12" stopIfTrue="1" id="{35C84FA7-B174-405F-B4FA-ED85AB89A450}">
            <xm:f>Report_Est_PL!$B$3="M USD"</xm:f>
            <x14:dxf>
              <numFmt numFmtId="183" formatCode="#,##0,,_);\(#,##0,,\);&quot; - &quot;;@_)"/>
            </x14:dxf>
          </x14:cfRule>
          <xm:sqref>P34</xm:sqref>
        </x14:conditionalFormatting>
        <x14:conditionalFormatting xmlns:xm="http://schemas.microsoft.com/office/excel/2006/main">
          <x14:cfRule type="expression" priority="11" stopIfTrue="1" id="{118DECC9-E6F0-46D1-915D-21B1038EFB32}">
            <xm:f>Report_Est_PL!$B$3="M USD"</xm:f>
            <x14:dxf>
              <numFmt numFmtId="183" formatCode="#,##0,,_);\(#,##0,,\);&quot; - &quot;;@_)"/>
            </x14:dxf>
          </x14:cfRule>
          <xm:sqref>F35</xm:sqref>
        </x14:conditionalFormatting>
        <x14:conditionalFormatting xmlns:xm="http://schemas.microsoft.com/office/excel/2006/main">
          <x14:cfRule type="expression" priority="10" stopIfTrue="1" id="{96E1A09C-B1A7-45D3-A314-994A8796295B}">
            <xm:f>Report_Est_PL!$B$3="M USD"</xm:f>
            <x14:dxf>
              <numFmt numFmtId="183" formatCode="#,##0,,_);\(#,##0,,\);&quot; - &quot;;@_)"/>
            </x14:dxf>
          </x14:cfRule>
          <xm:sqref>G35</xm:sqref>
        </x14:conditionalFormatting>
        <x14:conditionalFormatting xmlns:xm="http://schemas.microsoft.com/office/excel/2006/main">
          <x14:cfRule type="expression" priority="9" stopIfTrue="1" id="{8DE63CCA-E920-43C0-8082-03A88558CE3F}">
            <xm:f>Report_Est_PL!$B$3="M USD"</xm:f>
            <x14:dxf>
              <numFmt numFmtId="183" formatCode="#,##0,,_);\(#,##0,,\);&quot; - &quot;;@_)"/>
            </x14:dxf>
          </x14:cfRule>
          <xm:sqref>H35</xm:sqref>
        </x14:conditionalFormatting>
        <x14:conditionalFormatting xmlns:xm="http://schemas.microsoft.com/office/excel/2006/main">
          <x14:cfRule type="expression" priority="8" stopIfTrue="1" id="{313CFCE9-3BF9-4AD6-A6C8-9DB19611E0D7}">
            <xm:f>Report_Est_PL!$B$3="M USD"</xm:f>
            <x14:dxf>
              <numFmt numFmtId="183" formatCode="#,##0,,_);\(#,##0,,\);&quot; - &quot;;@_)"/>
            </x14:dxf>
          </x14:cfRule>
          <xm:sqref>I35</xm:sqref>
        </x14:conditionalFormatting>
        <x14:conditionalFormatting xmlns:xm="http://schemas.microsoft.com/office/excel/2006/main">
          <x14:cfRule type="expression" priority="7" stopIfTrue="1" id="{2A9F93DA-488A-49A5-9412-D9973AD46717}">
            <xm:f>Report_Est_PL!$B$3="M USD"</xm:f>
            <x14:dxf>
              <numFmt numFmtId="183" formatCode="#,##0,,_);\(#,##0,,\);&quot; - &quot;;@_)"/>
            </x14:dxf>
          </x14:cfRule>
          <xm:sqref>J35</xm:sqref>
        </x14:conditionalFormatting>
        <x14:conditionalFormatting xmlns:xm="http://schemas.microsoft.com/office/excel/2006/main">
          <x14:cfRule type="expression" priority="6" stopIfTrue="1" id="{8B3959C1-F354-4335-A1C2-0A2F2CAE40C9}">
            <xm:f>Report_Est_PL!$B$3="M USD"</xm:f>
            <x14:dxf>
              <numFmt numFmtId="183" formatCode="#,##0,,_);\(#,##0,,\);&quot; - &quot;;@_)"/>
            </x14:dxf>
          </x14:cfRule>
          <xm:sqref>K35</xm:sqref>
        </x14:conditionalFormatting>
        <x14:conditionalFormatting xmlns:xm="http://schemas.microsoft.com/office/excel/2006/main">
          <x14:cfRule type="expression" priority="5" stopIfTrue="1" id="{5B3C597A-1399-427F-9D54-59B2D52BD815}">
            <xm:f>Report_Est_PL!$B$3="M USD"</xm:f>
            <x14:dxf>
              <numFmt numFmtId="183" formatCode="#,##0,,_);\(#,##0,,\);&quot; - &quot;;@_)"/>
            </x14:dxf>
          </x14:cfRule>
          <xm:sqref>L35</xm:sqref>
        </x14:conditionalFormatting>
        <x14:conditionalFormatting xmlns:xm="http://schemas.microsoft.com/office/excel/2006/main">
          <x14:cfRule type="expression" priority="4" stopIfTrue="1" id="{20ADB970-12DD-4896-B4FC-7B1BF3318E27}">
            <xm:f>Report_Est_PL!$B$3="M USD"</xm:f>
            <x14:dxf>
              <numFmt numFmtId="183" formatCode="#,##0,,_);\(#,##0,,\);&quot; - &quot;;@_)"/>
            </x14:dxf>
          </x14:cfRule>
          <xm:sqref>M35</xm:sqref>
        </x14:conditionalFormatting>
        <x14:conditionalFormatting xmlns:xm="http://schemas.microsoft.com/office/excel/2006/main">
          <x14:cfRule type="expression" priority="3" stopIfTrue="1" id="{A838D12D-AF99-4909-AFCD-F50C997BC665}">
            <xm:f>Report_Est_PL!$B$3="M USD"</xm:f>
            <x14:dxf>
              <numFmt numFmtId="183" formatCode="#,##0,,_);\(#,##0,,\);&quot; - &quot;;@_)"/>
            </x14:dxf>
          </x14:cfRule>
          <xm:sqref>N35</xm:sqref>
        </x14:conditionalFormatting>
        <x14:conditionalFormatting xmlns:xm="http://schemas.microsoft.com/office/excel/2006/main">
          <x14:cfRule type="expression" priority="2" stopIfTrue="1" id="{850E243D-01C7-403C-AE35-CE024E3C1F2E}">
            <xm:f>Report_Est_PL!$B$3="M USD"</xm:f>
            <x14:dxf>
              <numFmt numFmtId="183" formatCode="#,##0,,_);\(#,##0,,\);&quot; - &quot;;@_)"/>
            </x14:dxf>
          </x14:cfRule>
          <xm:sqref>O35</xm:sqref>
        </x14:conditionalFormatting>
        <x14:conditionalFormatting xmlns:xm="http://schemas.microsoft.com/office/excel/2006/main">
          <x14:cfRule type="expression" priority="1" stopIfTrue="1" id="{4E363CC9-301A-41C3-88A3-554FD676FF2C}">
            <xm:f>Report_Est_PL!$B$3="M USD"</xm:f>
            <x14:dxf>
              <numFmt numFmtId="183" formatCode="#,##0,,_);\(#,##0,,\);&quot; - &quot;;@_)"/>
            </x14:dxf>
          </x14:cfRule>
          <xm:sqref>P35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E81C8-9583-4E57-A3C2-B93FE8B4B5D6}">
  <sheetPr>
    <tabColor rgb="FF7D1900"/>
    <pageSetUpPr fitToPage="1"/>
  </sheetPr>
  <dimension ref="A1:P39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4.125" defaultRowHeight="14.25" customHeight="1" x14ac:dyDescent="0.3"/>
  <cols>
    <col min="1" max="1" width="14.125" style="5"/>
    <col min="2" max="5" width="14.125" style="4"/>
    <col min="6" max="14" width="14.125" style="5"/>
    <col min="15" max="15" width="14.125" style="5" customWidth="1"/>
    <col min="16" max="16384" width="14.125" style="5"/>
  </cols>
  <sheetData>
    <row r="1" spans="1:16" s="1" customFormat="1" ht="14.25" customHeight="1" x14ac:dyDescent="0.3">
      <c r="A1" s="22" t="s">
        <v>169</v>
      </c>
      <c r="B1" s="2"/>
      <c r="C1" s="2"/>
      <c r="D1" s="2"/>
      <c r="E1" s="2"/>
    </row>
    <row r="2" spans="1:16" ht="14.25" customHeight="1" x14ac:dyDescent="0.3">
      <c r="A2" s="3"/>
    </row>
    <row r="3" spans="1:16" ht="14.25" customHeight="1" x14ac:dyDescent="0.3">
      <c r="A3" s="92" t="s">
        <v>182</v>
      </c>
      <c r="B3" s="93" t="s">
        <v>183</v>
      </c>
      <c r="F3" s="26" t="s">
        <v>87</v>
      </c>
      <c r="G3" s="26"/>
      <c r="H3" s="26"/>
      <c r="I3" s="27" t="s">
        <v>88</v>
      </c>
      <c r="J3" s="27"/>
      <c r="K3" s="27"/>
      <c r="L3" s="27"/>
      <c r="M3" s="27"/>
    </row>
    <row r="4" spans="1:16" s="4" customFormat="1" ht="14.25" customHeight="1" x14ac:dyDescent="0.3">
      <c r="A4" s="7" t="s">
        <v>50</v>
      </c>
      <c r="B4" s="7" t="s">
        <v>51</v>
      </c>
      <c r="C4" s="7" t="s">
        <v>52</v>
      </c>
      <c r="D4" s="7" t="s">
        <v>53</v>
      </c>
      <c r="E4" s="7" t="s">
        <v>54</v>
      </c>
      <c r="F4" s="16">
        <v>2023</v>
      </c>
      <c r="G4" s="16">
        <v>2024</v>
      </c>
      <c r="H4" s="25" t="s">
        <v>79</v>
      </c>
      <c r="I4" s="25" t="s">
        <v>86</v>
      </c>
      <c r="J4" s="25">
        <v>2026</v>
      </c>
      <c r="K4" s="25">
        <v>2027</v>
      </c>
      <c r="L4" s="25">
        <v>2028</v>
      </c>
      <c r="M4" s="25">
        <v>2029</v>
      </c>
      <c r="N4" s="7" t="s">
        <v>12</v>
      </c>
      <c r="O4" s="7" t="s">
        <v>13</v>
      </c>
      <c r="P4" s="7" t="s">
        <v>55</v>
      </c>
    </row>
    <row r="5" spans="1:16" ht="14.25" customHeight="1" x14ac:dyDescent="0.3">
      <c r="A5" s="37" t="s">
        <v>23</v>
      </c>
      <c r="B5" s="37"/>
      <c r="C5" s="37"/>
      <c r="D5" s="37"/>
      <c r="E5" s="37"/>
      <c r="F5" s="19">
        <f>SUMIF(Est_PL!$A$5:$A$35,A5,Est_PL!$F$5:$F$35)</f>
        <v>197147298</v>
      </c>
      <c r="G5" s="19">
        <f>SUMIF(Est_PL!$A$5:$A$35,A5,Est_PL!$G$5:$G$35)</f>
        <v>202498052</v>
      </c>
      <c r="H5" s="19">
        <f>SUMIF(Est_PL!$A$5:$A$35,A5,Est_PL!$H$5:$H$35)</f>
        <v>108378024</v>
      </c>
      <c r="I5" s="19">
        <f>SUMIF(Est_PL!$A$5:$A$35,A5,Est_PL!$I$5:$I$35)</f>
        <v>89085937</v>
      </c>
      <c r="J5" s="19">
        <f>SUMIF(Est_PL!$A$5:$A$35,A5,Est_PL!$J$5:$J$35)</f>
        <v>185191845.83560002</v>
      </c>
      <c r="K5" s="19">
        <f>SUMIF(Est_PL!$A$5:$A$35,A5,Est_PL!$K$5:$K$35)</f>
        <v>192216172.54814434</v>
      </c>
      <c r="L5" s="19">
        <f>SUMIF(Est_PL!$A$5:$A$35,A5,Est_PL!$L$5:$L$35)</f>
        <v>199456955.76803297</v>
      </c>
      <c r="M5" s="19">
        <f>SUMIF(Est_PL!$A$5:$A$35,A5,Est_PL!$M$5:$M$35)</f>
        <v>207064244.06102577</v>
      </c>
      <c r="N5" s="20"/>
      <c r="O5" s="20"/>
      <c r="P5" s="21"/>
    </row>
    <row r="6" spans="1:16" ht="14.25" customHeight="1" x14ac:dyDescent="0.3">
      <c r="A6" s="37"/>
      <c r="B6" s="37" t="s">
        <v>24</v>
      </c>
      <c r="C6" s="37"/>
      <c r="D6" s="37"/>
      <c r="E6" s="37"/>
      <c r="F6" s="19">
        <f>SUMIF(Est_PL!$B$5:$B$35,B6,Est_PL!$F$5:$F$35)</f>
        <v>168063711</v>
      </c>
      <c r="G6" s="19">
        <f>SUMIF(Est_PL!$B$5:$B$35,B6,Est_PL!$G$5:$G$35)</f>
        <v>170880819</v>
      </c>
      <c r="H6" s="19">
        <f>SUMIF(Est_PL!$B$5:$B$35,B6,Est_PL!$H$5:$H$35)</f>
        <v>89085937</v>
      </c>
      <c r="I6" s="19">
        <f>SUMIF(Est_PL!$B$5:$B$35,B6,Est_PL!$I$5:$I$35)</f>
        <v>89085937</v>
      </c>
      <c r="J6" s="19">
        <f>SUMIF(Est_PL!$B$5:$B$35,B6,Est_PL!$J$5:$J$35)</f>
        <v>185191845.83560002</v>
      </c>
      <c r="K6" s="19">
        <f>SUMIF(Est_PL!$B$5:$B$35,B6,Est_PL!$K$5:$K$35)</f>
        <v>192216172.54814434</v>
      </c>
      <c r="L6" s="19">
        <f>SUMIF(Est_PL!$B$5:$B$35,B6,Est_PL!$L$5:$L$35)</f>
        <v>199456955.76803297</v>
      </c>
      <c r="M6" s="19">
        <f>SUMIF(Est_PL!$B$5:$B$35,B6,Est_PL!$M$5:$M$35)</f>
        <v>207064244.06102577</v>
      </c>
      <c r="N6" s="20" t="s">
        <v>14</v>
      </c>
      <c r="O6" s="20" t="s">
        <v>16</v>
      </c>
      <c r="P6" s="21"/>
    </row>
    <row r="7" spans="1:16" ht="14.25" customHeight="1" x14ac:dyDescent="0.3">
      <c r="A7" s="37"/>
      <c r="B7" s="37" t="s">
        <v>25</v>
      </c>
      <c r="C7" s="37"/>
      <c r="D7" s="37"/>
      <c r="E7" s="37"/>
      <c r="F7" s="19">
        <f>SUMIF(Est_PL!$B$5:$B$35,B7,Est_PL!$F$5:$F$35)</f>
        <v>29083587</v>
      </c>
      <c r="G7" s="19">
        <f>SUMIF(Est_PL!$B$5:$B$35,B7,Est_PL!$G$5:$G$35)</f>
        <v>31617233</v>
      </c>
      <c r="H7" s="19">
        <f>SUMIF(Est_PL!$B$5:$B$35,B7,Est_PL!$H$5:$H$35)</f>
        <v>19292087</v>
      </c>
      <c r="I7" s="19">
        <f>SUMIF(Est_PL!$B$5:$B$35,B7,Est_PL!$I$5:$I$35)</f>
        <v>0</v>
      </c>
      <c r="J7" s="19">
        <f>SUMIF(Est_PL!$B$5:$B$35,B7,Est_PL!$J$5:$J$35)</f>
        <v>0</v>
      </c>
      <c r="K7" s="19">
        <f>SUMIF(Est_PL!$B$5:$B$35,B7,Est_PL!$K$5:$K$35)</f>
        <v>0</v>
      </c>
      <c r="L7" s="19">
        <f>SUMIF(Est_PL!$B$5:$B$35,B7,Est_PL!$L$5:$L$35)</f>
        <v>0</v>
      </c>
      <c r="M7" s="19">
        <f>SUMIF(Est_PL!$B$5:$B$35,B7,Est_PL!$M$5:$M$35)</f>
        <v>0</v>
      </c>
      <c r="N7" s="20" t="s">
        <v>14</v>
      </c>
      <c r="O7" s="20" t="s">
        <v>15</v>
      </c>
      <c r="P7" s="21"/>
    </row>
    <row r="8" spans="1:16" ht="14.25" customHeight="1" x14ac:dyDescent="0.3">
      <c r="A8" s="37" t="s">
        <v>56</v>
      </c>
      <c r="B8" s="37"/>
      <c r="C8" s="37"/>
      <c r="D8" s="37"/>
      <c r="E8" s="37"/>
      <c r="F8" s="19">
        <f>SUMIF(Est_PL!$A$5:$A$35,A8,Est_PL!$F$5:$F$35)</f>
        <v>77531924</v>
      </c>
      <c r="G8" s="19">
        <f>SUMIF(Est_PL!$A$5:$A$35,A8,Est_PL!$G$5:$G$35)</f>
        <v>77672267</v>
      </c>
      <c r="H8" s="19">
        <f>SUMIF(Est_PL!$A$5:$A$35,A8,Est_PL!$H$5:$H$35)</f>
        <v>40129374</v>
      </c>
      <c r="I8" s="19">
        <f>SUMIF(Est_PL!$A$5:$A$35,A8,Est_PL!$I$5:$I$35)</f>
        <v>20717721.027369827</v>
      </c>
      <c r="J8" s="19">
        <f>SUMIF(Est_PL!$A$5:$A$35,A8,Est_PL!$J$5:$J$35)</f>
        <v>43372913.271042965</v>
      </c>
      <c r="K8" s="19">
        <f>SUMIF(Est_PL!$A$5:$A$35,A8,Est_PL!$K$5:$K$35)</f>
        <v>45489088.0794615</v>
      </c>
      <c r="L8" s="19">
        <f>SUMIF(Est_PL!$A$5:$A$35,A8,Est_PL!$L$5:$L$35)</f>
        <v>47477201.425558381</v>
      </c>
      <c r="M8" s="19">
        <f>SUMIF(Est_PL!$A$5:$A$35,A8,Est_PL!$M$5:$M$35)</f>
        <v>49646082.540652916</v>
      </c>
      <c r="N8" s="20"/>
      <c r="O8" s="20"/>
      <c r="P8" s="21"/>
    </row>
    <row r="9" spans="1:16" ht="14.25" customHeight="1" x14ac:dyDescent="0.3">
      <c r="A9" s="37"/>
      <c r="B9" s="37" t="s">
        <v>17</v>
      </c>
      <c r="C9" s="37"/>
      <c r="D9" s="37"/>
      <c r="E9" s="37"/>
      <c r="F9" s="19">
        <f>SUMIF(Est_PL!$B$5:$B$35,B9,Est_PL!$F$5:$F$35)</f>
        <v>22889937</v>
      </c>
      <c r="G9" s="19">
        <f>SUMIF(Est_PL!$B$5:$B$35,B9,Est_PL!$G$5:$G$35)</f>
        <v>22775909</v>
      </c>
      <c r="H9" s="19">
        <f>SUMIF(Est_PL!$B$5:$B$35,B9,Est_PL!$H$5:$H$35)</f>
        <v>11399548</v>
      </c>
      <c r="I9" s="19">
        <f>SUMIF(Est_PL!$B$5:$B$35,B9,Est_PL!$I$5:$I$35)</f>
        <v>0</v>
      </c>
      <c r="J9" s="19">
        <f>SUMIF(Est_PL!$B$5:$B$35,B9,Est_PL!$J$5:$J$35)</f>
        <v>0</v>
      </c>
      <c r="K9" s="19">
        <f>SUMIF(Est_PL!$B$5:$B$35,B9,Est_PL!$K$5:$K$35)</f>
        <v>0</v>
      </c>
      <c r="L9" s="19">
        <f>SUMIF(Est_PL!$B$5:$B$35,B9,Est_PL!$L$5:$L$35)</f>
        <v>0</v>
      </c>
      <c r="M9" s="19">
        <f>SUMIF(Est_PL!$B$5:$B$35,B9,Est_PL!$M$5:$M$35)</f>
        <v>0</v>
      </c>
      <c r="N9" s="20" t="s">
        <v>0</v>
      </c>
      <c r="O9" s="20" t="s">
        <v>17</v>
      </c>
      <c r="P9" s="21"/>
    </row>
    <row r="10" spans="1:16" ht="14.25" customHeight="1" x14ac:dyDescent="0.3">
      <c r="A10" s="37"/>
      <c r="B10" s="37" t="s">
        <v>164</v>
      </c>
      <c r="C10" s="37"/>
      <c r="D10" s="37"/>
      <c r="E10" s="37"/>
      <c r="F10" s="19">
        <f>SUMIF(Est_PL!$B$5:$B$35,B10,Est_PL!$F$5:$F$35)</f>
        <v>2245173</v>
      </c>
      <c r="G10" s="19">
        <f>SUMIF(Est_PL!$B$5:$B$35,B10,Est_PL!$G$5:$G$35)</f>
        <v>2231672</v>
      </c>
      <c r="H10" s="19">
        <f>SUMIF(Est_PL!$B$5:$B$35,B10,Est_PL!$H$5:$H$35)</f>
        <v>1284506</v>
      </c>
      <c r="I10" s="19">
        <f>SUMIF(Est_PL!$B$5:$B$35,B10,Est_PL!$I$5:$I$35)</f>
        <v>0</v>
      </c>
      <c r="J10" s="19">
        <f>SUMIF(Est_PL!$B$5:$B$35,B10,Est_PL!$J$5:$J$35)</f>
        <v>0</v>
      </c>
      <c r="K10" s="19">
        <f>SUMIF(Est_PL!$B$5:$B$35,B10,Est_PL!$K$5:$K$35)</f>
        <v>0</v>
      </c>
      <c r="L10" s="19">
        <f>SUMIF(Est_PL!$B$5:$B$35,B10,Est_PL!$L$5:$L$35)</f>
        <v>0</v>
      </c>
      <c r="M10" s="19">
        <f>SUMIF(Est_PL!$B$5:$B$35,B10,Est_PL!$M$5:$M$35)</f>
        <v>0</v>
      </c>
      <c r="N10" s="20" t="s">
        <v>0</v>
      </c>
      <c r="O10" s="20" t="s">
        <v>17</v>
      </c>
      <c r="P10" s="21"/>
    </row>
    <row r="11" spans="1:16" ht="14.25" customHeight="1" x14ac:dyDescent="0.3">
      <c r="A11" s="37"/>
      <c r="B11" s="37" t="s">
        <v>27</v>
      </c>
      <c r="C11" s="37"/>
      <c r="D11" s="37"/>
      <c r="E11" s="37"/>
      <c r="F11" s="19">
        <f>SUMIF(Est_PL!$B$5:$B$35,B11,Est_PL!$F$5:$F$35)</f>
        <v>43512069</v>
      </c>
      <c r="G11" s="19">
        <f>SUMIF(Est_PL!$B$5:$B$35,B11,Est_PL!$G$5:$G$35)</f>
        <v>43080381</v>
      </c>
      <c r="H11" s="19">
        <f>SUMIF(Est_PL!$B$5:$B$35,B11,Est_PL!$H$5:$H$35)</f>
        <v>22570358</v>
      </c>
      <c r="I11" s="19">
        <f>SUMIF(Est_PL!$B$5:$B$35,B11,Est_PL!$I$5:$I$35)</f>
        <v>18552667.936217826</v>
      </c>
      <c r="J11" s="19">
        <f>SUMIF(Est_PL!$B$5:$B$35,B11,Est_PL!$J$5:$J$35)</f>
        <v>38567286.105809622</v>
      </c>
      <c r="K11" s="19">
        <f>SUMIF(Est_PL!$B$5:$B$35,B11,Est_PL!$K$5:$K$35)</f>
        <v>40030143.267802984</v>
      </c>
      <c r="L11" s="19">
        <f>SUMIF(Est_PL!$B$5:$B$35,B11,Est_PL!$L$5:$L$35)</f>
        <v>41538078.764701128</v>
      </c>
      <c r="M11" s="19">
        <f>SUMIF(Est_PL!$B$5:$B$35,B11,Est_PL!$M$5:$M$35)</f>
        <v>43122341.088786833</v>
      </c>
      <c r="N11" s="20" t="s">
        <v>0</v>
      </c>
      <c r="O11" s="20" t="s">
        <v>18</v>
      </c>
      <c r="P11" s="21"/>
    </row>
    <row r="12" spans="1:16" ht="14.25" customHeight="1" x14ac:dyDescent="0.3">
      <c r="A12" s="37"/>
      <c r="B12" s="37" t="s">
        <v>165</v>
      </c>
      <c r="C12" s="37"/>
      <c r="D12" s="37"/>
      <c r="E12" s="37"/>
      <c r="F12" s="19">
        <f>SUMIF(Est_PL!$B$5:$B$35,B12,Est_PL!$F$5:$F$35)</f>
        <v>6160194</v>
      </c>
      <c r="G12" s="19">
        <f>SUMIF(Est_PL!$B$5:$B$35,B12,Est_PL!$G$5:$G$35)</f>
        <v>6160194</v>
      </c>
      <c r="H12" s="19">
        <f>SUMIF(Est_PL!$B$5:$B$35,B12,Est_PL!$H$5:$H$35)</f>
        <v>3180097</v>
      </c>
      <c r="I12" s="19">
        <f>SUMIF(Est_PL!$B$5:$B$35,B12,Est_PL!$I$5:$I$35)</f>
        <v>629559.50641200005</v>
      </c>
      <c r="J12" s="19">
        <f>SUMIF(Est_PL!$B$5:$B$35,B12,Est_PL!$J$5:$J$35)</f>
        <v>1647989.7007160049</v>
      </c>
      <c r="K12" s="19">
        <f>SUMIF(Est_PL!$B$5:$B$35,B12,Est_PL!$K$5:$K$35)</f>
        <v>2204947.0981325391</v>
      </c>
      <c r="L12" s="19">
        <f>SUMIF(Est_PL!$B$5:$B$35,B12,Est_PL!$L$5:$L$35)</f>
        <v>2597911.9523014091</v>
      </c>
      <c r="M12" s="19">
        <f>SUMIF(Est_PL!$B$5:$B$35,B12,Est_PL!$M$5:$M$35)</f>
        <v>3087756.3327848758</v>
      </c>
      <c r="N12" s="20" t="s">
        <v>0</v>
      </c>
      <c r="O12" s="20" t="s">
        <v>20</v>
      </c>
      <c r="P12" s="21"/>
    </row>
    <row r="13" spans="1:16" ht="14.25" customHeight="1" x14ac:dyDescent="0.3">
      <c r="A13" s="37"/>
      <c r="B13" s="37" t="s">
        <v>166</v>
      </c>
      <c r="C13" s="37"/>
      <c r="D13" s="37"/>
      <c r="E13" s="37"/>
      <c r="F13" s="19">
        <f>SUMIF(Est_PL!$B$5:$B$35,B13,Est_PL!$F$5:$F$35)</f>
        <v>785495</v>
      </c>
      <c r="G13" s="19">
        <f>SUMIF(Est_PL!$B$5:$B$35,B13,Est_PL!$G$5:$G$35)</f>
        <v>833423</v>
      </c>
      <c r="H13" s="19">
        <f>SUMIF(Est_PL!$B$5:$B$35,B13,Est_PL!$H$5:$H$35)</f>
        <v>482154</v>
      </c>
      <c r="I13" s="19">
        <f>SUMIF(Est_PL!$B$5:$B$35,B13,Est_PL!$I$5:$I$35)</f>
        <v>482154</v>
      </c>
      <c r="J13" s="19">
        <f>SUMIF(Est_PL!$B$5:$B$35,B13,Est_PL!$J$5:$J$35)</f>
        <v>984317.39100000006</v>
      </c>
      <c r="K13" s="19">
        <f>SUMIF(Est_PL!$B$5:$B$35,B13,Est_PL!$K$5:$K$35)</f>
        <v>1003954.52295045</v>
      </c>
      <c r="L13" s="19">
        <f>SUMIF(Est_PL!$B$5:$B$35,B13,Est_PL!$L$5:$L$35)</f>
        <v>1023913.1388667048</v>
      </c>
      <c r="M13" s="19">
        <f>SUMIF(Est_PL!$B$5:$B$35,B13,Est_PL!$M$5:$M$35)</f>
        <v>1044309.4885929294</v>
      </c>
      <c r="N13" s="20" t="s">
        <v>0</v>
      </c>
      <c r="O13" s="20" t="s">
        <v>19</v>
      </c>
      <c r="P13" s="21"/>
    </row>
    <row r="14" spans="1:16" ht="14.25" customHeight="1" x14ac:dyDescent="0.3">
      <c r="A14" s="37"/>
      <c r="B14" s="37" t="s">
        <v>30</v>
      </c>
      <c r="C14" s="37"/>
      <c r="D14" s="37"/>
      <c r="E14" s="37"/>
      <c r="F14" s="19">
        <f>SUMIF(Est_PL!$B$5:$B$35,B14,Est_PL!$F$5:$F$35)</f>
        <v>0</v>
      </c>
      <c r="G14" s="19">
        <f>SUMIF(Est_PL!$B$5:$B$35,B14,Est_PL!$G$5:$G$35)</f>
        <v>200000</v>
      </c>
      <c r="H14" s="19">
        <f>SUMIF(Est_PL!$B$5:$B$35,B14,Est_PL!$H$5:$H$35)</f>
        <v>2500</v>
      </c>
      <c r="I14" s="19">
        <f>SUMIF(Est_PL!$B$5:$B$35,B14,Est_PL!$I$5:$I$35)</f>
        <v>2500</v>
      </c>
      <c r="J14" s="19">
        <f>SUMIF(Est_PL!$B$5:$B$35,B14,Est_PL!$J$5:$J$35)</f>
        <v>5103.75</v>
      </c>
      <c r="K14" s="19">
        <f>SUMIF(Est_PL!$B$5:$B$35,B14,Est_PL!$K$5:$K$35)</f>
        <v>5205.5698124999999</v>
      </c>
      <c r="L14" s="19">
        <f>SUMIF(Est_PL!$B$5:$B$35,B14,Est_PL!$L$5:$L$35)</f>
        <v>5309.0565403724995</v>
      </c>
      <c r="M14" s="19">
        <f>SUMIF(Est_PL!$B$5:$B$35,B14,Est_PL!$M$5:$M$35)</f>
        <v>5414.8129466567198</v>
      </c>
      <c r="N14" s="20" t="s">
        <v>0</v>
      </c>
      <c r="O14" s="20" t="s">
        <v>19</v>
      </c>
      <c r="P14" s="21"/>
    </row>
    <row r="15" spans="1:16" ht="14.25" customHeight="1" x14ac:dyDescent="0.3">
      <c r="A15" s="37"/>
      <c r="B15" s="37" t="s">
        <v>167</v>
      </c>
      <c r="C15" s="37"/>
      <c r="D15" s="37"/>
      <c r="E15" s="37"/>
      <c r="F15" s="19">
        <f>SUMIF(Est_PL!$B$5:$B$35,B15,Est_PL!$F$5:$F$35)</f>
        <v>1139403</v>
      </c>
      <c r="G15" s="19">
        <f>SUMIF(Est_PL!$B$5:$B$35,B15,Est_PL!$G$5:$G$35)</f>
        <v>1255062</v>
      </c>
      <c r="H15" s="19">
        <f>SUMIF(Est_PL!$B$5:$B$35,B15,Est_PL!$H$5:$H$35)</f>
        <v>605071</v>
      </c>
      <c r="I15" s="19">
        <f>SUMIF(Est_PL!$B$5:$B$35,B15,Est_PL!$I$5:$I$35)</f>
        <v>605071</v>
      </c>
      <c r="J15" s="19">
        <f>SUMIF(Est_PL!$B$5:$B$35,B15,Est_PL!$J$5:$J$35)</f>
        <v>1235252.4465000001</v>
      </c>
      <c r="K15" s="19">
        <f>SUMIF(Est_PL!$B$5:$B$35,B15,Est_PL!$K$5:$K$35)</f>
        <v>1259895.7328076749</v>
      </c>
      <c r="L15" s="19">
        <f>SUMIF(Est_PL!$B$5:$B$35,B15,Est_PL!$L$5:$L$35)</f>
        <v>1284942.4599758913</v>
      </c>
      <c r="M15" s="19">
        <f>SUMIF(Est_PL!$B$5:$B$35,B15,Est_PL!$M$5:$M$35)</f>
        <v>1310538.5137786109</v>
      </c>
      <c r="N15" s="20" t="s">
        <v>0</v>
      </c>
      <c r="O15" s="20" t="s">
        <v>19</v>
      </c>
      <c r="P15" s="21"/>
    </row>
    <row r="16" spans="1:16" ht="14.25" customHeight="1" x14ac:dyDescent="0.3">
      <c r="A16" s="37"/>
      <c r="B16" s="37" t="s">
        <v>168</v>
      </c>
      <c r="C16" s="37"/>
      <c r="D16" s="37"/>
      <c r="E16" s="37"/>
      <c r="F16" s="19">
        <f>SUMIF(Est_PL!$B$5:$B$35,B16,Est_PL!$F$5:$F$35)</f>
        <v>399023</v>
      </c>
      <c r="G16" s="19">
        <f>SUMIF(Est_PL!$B$5:$B$35,B16,Est_PL!$G$5:$G$35)</f>
        <v>734996</v>
      </c>
      <c r="H16" s="19">
        <f>SUMIF(Est_PL!$B$5:$B$35,B16,Est_PL!$H$5:$H$35)</f>
        <v>404825</v>
      </c>
      <c r="I16" s="19">
        <f>SUMIF(Est_PL!$B$5:$B$35,B16,Est_PL!$I$5:$I$35)</f>
        <v>404825</v>
      </c>
      <c r="J16" s="19">
        <f>SUMIF(Est_PL!$B$5:$B$35,B16,Est_PL!$J$5:$J$35)</f>
        <v>826450.23750000005</v>
      </c>
      <c r="K16" s="19">
        <f>SUMIF(Est_PL!$B$5:$B$35,B16,Est_PL!$K$5:$K$35)</f>
        <v>842937.91973812494</v>
      </c>
      <c r="L16" s="19">
        <f>SUMIF(Est_PL!$B$5:$B$35,B16,Est_PL!$L$5:$L$35)</f>
        <v>859695.52558251878</v>
      </c>
      <c r="M16" s="19">
        <f>SUMIF(Est_PL!$B$5:$B$35,B16,Est_PL!$M$5:$M$35)</f>
        <v>876820.66045212245</v>
      </c>
      <c r="N16" s="20" t="s">
        <v>0</v>
      </c>
      <c r="O16" s="20" t="s">
        <v>19</v>
      </c>
      <c r="P16" s="21"/>
    </row>
    <row r="17" spans="1:16" ht="14.25" customHeight="1" x14ac:dyDescent="0.3">
      <c r="A17" s="37"/>
      <c r="B17" s="37" t="s">
        <v>32</v>
      </c>
      <c r="C17" s="37"/>
      <c r="D17" s="37"/>
      <c r="E17" s="37"/>
      <c r="F17" s="19">
        <f>SUMIF(Est_PL!$B$5:$B$35,B17,Est_PL!$F$5:$F$35)</f>
        <v>400630</v>
      </c>
      <c r="G17" s="19">
        <f>SUMIF(Est_PL!$B$5:$B$35,B17,Est_PL!$G$5:$G$35)</f>
        <v>400630</v>
      </c>
      <c r="H17" s="19">
        <f>SUMIF(Est_PL!$B$5:$B$35,B17,Est_PL!$H$5:$H$35)</f>
        <v>200315</v>
      </c>
      <c r="I17" s="19">
        <f>SUMIF(Est_PL!$B$5:$B$35,B17,Est_PL!$I$5:$I$35)</f>
        <v>40943.584740000006</v>
      </c>
      <c r="J17" s="19">
        <f>SUMIF(Est_PL!$B$5:$B$35,B17,Est_PL!$J$5:$J$35)</f>
        <v>106513.63951733551</v>
      </c>
      <c r="K17" s="19">
        <f>SUMIF(Est_PL!$B$5:$B$35,B17,Est_PL!$K$5:$K$35)</f>
        <v>142003.96821724164</v>
      </c>
      <c r="L17" s="19">
        <f>SUMIF(Est_PL!$B$5:$B$35,B17,Est_PL!$L$5:$L$35)</f>
        <v>167350.52759035231</v>
      </c>
      <c r="M17" s="19">
        <f>SUMIF(Est_PL!$B$5:$B$35,B17,Est_PL!$M$5:$M$35)</f>
        <v>198901.64331088759</v>
      </c>
      <c r="N17" s="20" t="s">
        <v>0</v>
      </c>
      <c r="O17" s="20" t="s">
        <v>20</v>
      </c>
      <c r="P17" s="21"/>
    </row>
    <row r="18" spans="1:16" ht="14.25" customHeight="1" x14ac:dyDescent="0.3">
      <c r="A18" s="37" t="s">
        <v>33</v>
      </c>
      <c r="B18" s="37"/>
      <c r="C18" s="37"/>
      <c r="D18" s="37"/>
      <c r="E18" s="37"/>
      <c r="F18" s="19">
        <f>SUMIF(Est_PL!$A$5:$A$35,A18,Est_PL!$F$5:$F$35)</f>
        <v>44043985</v>
      </c>
      <c r="G18" s="19">
        <f>SUMIF(Est_PL!$A$5:$A$35,A18,Est_PL!$G$5:$G$35)</f>
        <v>44628983</v>
      </c>
      <c r="H18" s="19">
        <f>SUMIF(Est_PL!$A$5:$A$35,A18,Est_PL!$H$5:$H$35)</f>
        <v>21791246</v>
      </c>
      <c r="I18" s="19">
        <f>SUMIF(Est_PL!$A$5:$A$35,A18,Est_PL!$I$5:$I$35)</f>
        <v>8624887.8992859554</v>
      </c>
      <c r="J18" s="19">
        <f>SUMIF(Est_PL!$A$5:$A$35,A18,Est_PL!$J$5:$J$35)</f>
        <v>17609507.675963294</v>
      </c>
      <c r="K18" s="19">
        <f>SUMIF(Est_PL!$A$5:$A$35,A18,Est_PL!$K$5:$K$35)</f>
        <v>17963445.065355044</v>
      </c>
      <c r="L18" s="19">
        <f>SUMIF(Est_PL!$A$5:$A$35,A18,Est_PL!$L$5:$L$35)</f>
        <v>18322560.196234867</v>
      </c>
      <c r="M18" s="19">
        <f>SUMIF(Est_PL!$A$5:$A$35,A18,Est_PL!$M$5:$M$35)</f>
        <v>18689985.113487497</v>
      </c>
      <c r="N18" s="20"/>
      <c r="O18" s="20"/>
      <c r="P18" s="21"/>
    </row>
    <row r="19" spans="1:16" ht="14.25" customHeight="1" x14ac:dyDescent="0.3">
      <c r="A19" s="37"/>
      <c r="B19" s="37" t="s">
        <v>34</v>
      </c>
      <c r="C19" s="37"/>
      <c r="D19" s="37"/>
      <c r="E19" s="37"/>
      <c r="F19" s="19">
        <f>SUMIF(Est_PL!$B$5:$B$35,B19,Est_PL!$F$5:$F$35)</f>
        <v>21567004</v>
      </c>
      <c r="G19" s="19">
        <f>SUMIF(Est_PL!$B$5:$B$35,B19,Est_PL!$G$5:$G$35)</f>
        <v>21670978</v>
      </c>
      <c r="H19" s="19">
        <f>SUMIF(Est_PL!$B$5:$B$35,B19,Est_PL!$H$5:$H$35)</f>
        <v>10844209</v>
      </c>
      <c r="I19" s="19">
        <f>SUMIF(Est_PL!$B$5:$B$35,B19,Est_PL!$I$5:$I$35)</f>
        <v>0</v>
      </c>
      <c r="J19" s="19">
        <f>SUMIF(Est_PL!$B$5:$B$35,B19,Est_PL!$J$5:$J$35)</f>
        <v>0</v>
      </c>
      <c r="K19" s="19">
        <f>SUMIF(Est_PL!$B$5:$B$35,B19,Est_PL!$K$5:$K$35)</f>
        <v>0</v>
      </c>
      <c r="L19" s="19">
        <f>SUMIF(Est_PL!$B$5:$B$35,B19,Est_PL!$L$5:$L$35)</f>
        <v>0</v>
      </c>
      <c r="M19" s="19">
        <f>SUMIF(Est_PL!$B$5:$B$35,B19,Est_PL!$M$5:$M$35)</f>
        <v>0</v>
      </c>
      <c r="N19" s="20" t="s">
        <v>1</v>
      </c>
      <c r="O19" s="20" t="s">
        <v>17</v>
      </c>
      <c r="P19" s="21"/>
    </row>
    <row r="20" spans="1:16" ht="14.25" customHeight="1" x14ac:dyDescent="0.3">
      <c r="A20" s="37"/>
      <c r="B20" s="37" t="s">
        <v>35</v>
      </c>
      <c r="C20" s="37"/>
      <c r="D20" s="37"/>
      <c r="E20" s="37"/>
      <c r="F20" s="19">
        <f>SUMIF(Est_PL!$B$5:$B$35,B20,Est_PL!$F$5:$F$35)</f>
        <v>3138445</v>
      </c>
      <c r="G20" s="19">
        <f>SUMIF(Est_PL!$B$5:$B$35,B20,Est_PL!$G$5:$G$35)</f>
        <v>3211345</v>
      </c>
      <c r="H20" s="19">
        <f>SUMIF(Est_PL!$B$5:$B$35,B20,Est_PL!$H$5:$H$35)</f>
        <v>1109083</v>
      </c>
      <c r="I20" s="19">
        <f>SUMIF(Est_PL!$B$5:$B$35,B20,Est_PL!$I$5:$I$35)</f>
        <v>0</v>
      </c>
      <c r="J20" s="19">
        <f>SUMIF(Est_PL!$B$5:$B$35,B20,Est_PL!$J$5:$J$35)</f>
        <v>0</v>
      </c>
      <c r="K20" s="19">
        <f>SUMIF(Est_PL!$B$5:$B$35,B20,Est_PL!$K$5:$K$35)</f>
        <v>0</v>
      </c>
      <c r="L20" s="19">
        <f>SUMIF(Est_PL!$B$5:$B$35,B20,Est_PL!$L$5:$L$35)</f>
        <v>0</v>
      </c>
      <c r="M20" s="19">
        <f>SUMIF(Est_PL!$B$5:$B$35,B20,Est_PL!$M$5:$M$35)</f>
        <v>0</v>
      </c>
      <c r="N20" s="20" t="s">
        <v>1</v>
      </c>
      <c r="O20" s="20" t="s">
        <v>17</v>
      </c>
      <c r="P20" s="21"/>
    </row>
    <row r="21" spans="1:16" ht="14.25" customHeight="1" x14ac:dyDescent="0.3">
      <c r="A21" s="37"/>
      <c r="B21" s="37" t="s">
        <v>26</v>
      </c>
      <c r="C21" s="37"/>
      <c r="D21" s="37"/>
      <c r="E21" s="37"/>
      <c r="F21" s="19">
        <f>SUMIF(Est_PL!$B$5:$B$35,B21,Est_PL!$F$5:$F$35)</f>
        <v>2213123</v>
      </c>
      <c r="G21" s="19">
        <f>SUMIF(Est_PL!$B$5:$B$35,B21,Est_PL!$G$5:$G$35)</f>
        <v>2196649</v>
      </c>
      <c r="H21" s="19">
        <f>SUMIF(Est_PL!$B$5:$B$35,B21,Est_PL!$H$5:$H$35)</f>
        <v>1056179</v>
      </c>
      <c r="I21" s="19">
        <f>SUMIF(Est_PL!$B$5:$B$35,B21,Est_PL!$I$5:$I$35)</f>
        <v>0</v>
      </c>
      <c r="J21" s="19">
        <f>SUMIF(Est_PL!$B$5:$B$35,B21,Est_PL!$J$5:$J$35)</f>
        <v>0</v>
      </c>
      <c r="K21" s="19">
        <f>SUMIF(Est_PL!$B$5:$B$35,B21,Est_PL!$K$5:$K$35)</f>
        <v>0</v>
      </c>
      <c r="L21" s="19">
        <f>SUMIF(Est_PL!$B$5:$B$35,B21,Est_PL!$L$5:$L$35)</f>
        <v>0</v>
      </c>
      <c r="M21" s="19">
        <f>SUMIF(Est_PL!$B$5:$B$35,B21,Est_PL!$M$5:$M$35)</f>
        <v>0</v>
      </c>
      <c r="N21" s="20" t="s">
        <v>1</v>
      </c>
      <c r="O21" s="20" t="s">
        <v>17</v>
      </c>
      <c r="P21" s="21"/>
    </row>
    <row r="22" spans="1:16" ht="14.25" customHeight="1" x14ac:dyDescent="0.3">
      <c r="A22" s="37"/>
      <c r="B22" s="37" t="s">
        <v>36</v>
      </c>
      <c r="C22" s="37"/>
      <c r="D22" s="37"/>
      <c r="E22" s="37"/>
      <c r="F22" s="19">
        <f>SUMIF(Est_PL!$B$5:$B$35,B22,Est_PL!$F$5:$F$35)</f>
        <v>198497</v>
      </c>
      <c r="G22" s="19">
        <f>SUMIF(Est_PL!$B$5:$B$35,B22,Est_PL!$G$5:$G$35)</f>
        <v>237952</v>
      </c>
      <c r="H22" s="19">
        <f>SUMIF(Est_PL!$B$5:$B$35,B22,Est_PL!$H$5:$H$35)</f>
        <v>145553</v>
      </c>
      <c r="I22" s="19">
        <f>SUMIF(Est_PL!$B$5:$B$35,B22,Est_PL!$I$5:$I$35)</f>
        <v>0</v>
      </c>
      <c r="J22" s="19">
        <f>SUMIF(Est_PL!$B$5:$B$35,B22,Est_PL!$J$5:$J$35)</f>
        <v>0</v>
      </c>
      <c r="K22" s="19">
        <f>SUMIF(Est_PL!$B$5:$B$35,B22,Est_PL!$K$5:$K$35)</f>
        <v>0</v>
      </c>
      <c r="L22" s="19">
        <f>SUMIF(Est_PL!$B$5:$B$35,B22,Est_PL!$L$5:$L$35)</f>
        <v>0</v>
      </c>
      <c r="M22" s="19">
        <f>SUMIF(Est_PL!$B$5:$B$35,B22,Est_PL!$M$5:$M$35)</f>
        <v>0</v>
      </c>
      <c r="N22" s="20" t="s">
        <v>1</v>
      </c>
      <c r="O22" s="20" t="s">
        <v>17</v>
      </c>
      <c r="P22" s="21"/>
    </row>
    <row r="23" spans="1:16" ht="14.25" customHeight="1" x14ac:dyDescent="0.3">
      <c r="A23" s="37"/>
      <c r="B23" s="37" t="s">
        <v>37</v>
      </c>
      <c r="C23" s="37"/>
      <c r="D23" s="37"/>
      <c r="E23" s="37"/>
      <c r="F23" s="19">
        <f>SUMIF(Est_PL!$B$5:$B$35,B23,Est_PL!$F$5:$F$35)</f>
        <v>10542</v>
      </c>
      <c r="G23" s="19">
        <f>SUMIF(Est_PL!$B$5:$B$35,B23,Est_PL!$G$5:$G$35)</f>
        <v>22185</v>
      </c>
      <c r="H23" s="19">
        <f>SUMIF(Est_PL!$B$5:$B$35,B23,Est_PL!$H$5:$H$35)</f>
        <v>7782</v>
      </c>
      <c r="I23" s="19">
        <f>SUMIF(Est_PL!$B$5:$B$35,B23,Est_PL!$I$5:$I$35)</f>
        <v>6396.7466479551249</v>
      </c>
      <c r="J23" s="19">
        <f>SUMIF(Est_PL!$B$5:$B$35,B23,Est_PL!$J$5:$J$35)</f>
        <v>13297.556931769115</v>
      </c>
      <c r="K23" s="19">
        <f>SUMIF(Est_PL!$B$5:$B$35,B23,Est_PL!$K$5:$K$35)</f>
        <v>13801.933266191118</v>
      </c>
      <c r="L23" s="19">
        <f>SUMIF(Est_PL!$B$5:$B$35,B23,Est_PL!$L$5:$L$35)</f>
        <v>14321.85209232854</v>
      </c>
      <c r="M23" s="19">
        <f>SUMIF(Est_PL!$B$5:$B$35,B23,Est_PL!$M$5:$M$35)</f>
        <v>14868.087531129951</v>
      </c>
      <c r="N23" s="20" t="s">
        <v>1</v>
      </c>
      <c r="O23" s="20" t="s">
        <v>18</v>
      </c>
      <c r="P23" s="21"/>
    </row>
    <row r="24" spans="1:16" ht="14.25" customHeight="1" x14ac:dyDescent="0.3">
      <c r="A24" s="37"/>
      <c r="B24" s="37" t="s">
        <v>38</v>
      </c>
      <c r="C24" s="37"/>
      <c r="D24" s="37"/>
      <c r="E24" s="37"/>
      <c r="F24" s="19">
        <f>SUMIF(Est_PL!$B$5:$B$35,B24,Est_PL!$F$5:$F$35)</f>
        <v>61990</v>
      </c>
      <c r="G24" s="19">
        <f>SUMIF(Est_PL!$B$5:$B$35,B24,Est_PL!$G$5:$G$35)</f>
        <v>66652</v>
      </c>
      <c r="H24" s="19">
        <f>SUMIF(Est_PL!$B$5:$B$35,B24,Est_PL!$H$5:$H$35)</f>
        <v>39114</v>
      </c>
      <c r="I24" s="19">
        <f>SUMIF(Est_PL!$B$5:$B$35,B24,Est_PL!$I$5:$I$35)</f>
        <v>39114</v>
      </c>
      <c r="J24" s="19">
        <f>SUMIF(Est_PL!$B$5:$B$35,B24,Est_PL!$J$5:$J$35)</f>
        <v>79851.231</v>
      </c>
      <c r="K24" s="19">
        <f>SUMIF(Est_PL!$B$5:$B$35,B24,Est_PL!$K$5:$K$35)</f>
        <v>81444.263058449986</v>
      </c>
      <c r="L24" s="19">
        <f>SUMIF(Est_PL!$B$5:$B$35,B24,Est_PL!$L$5:$L$35)</f>
        <v>83063.375008051968</v>
      </c>
      <c r="M24" s="19">
        <f>SUMIF(Est_PL!$B$5:$B$35,B24,Est_PL!$M$5:$M$35)</f>
        <v>84717.997438212362</v>
      </c>
      <c r="N24" s="20" t="s">
        <v>1</v>
      </c>
      <c r="O24" s="20" t="s">
        <v>19</v>
      </c>
      <c r="P24" s="21"/>
    </row>
    <row r="25" spans="1:16" ht="14.25" customHeight="1" x14ac:dyDescent="0.3">
      <c r="A25" s="37"/>
      <c r="B25" s="37" t="s">
        <v>39</v>
      </c>
      <c r="C25" s="37"/>
      <c r="D25" s="37"/>
      <c r="E25" s="37"/>
      <c r="F25" s="19">
        <f>SUMIF(Est_PL!$B$5:$B$35,B25,Est_PL!$F$5:$F$35)</f>
        <v>23373</v>
      </c>
      <c r="G25" s="19">
        <f>SUMIF(Est_PL!$B$5:$B$35,B25,Est_PL!$G$5:$G$35)</f>
        <v>24840</v>
      </c>
      <c r="H25" s="19">
        <f>SUMIF(Est_PL!$B$5:$B$35,B25,Est_PL!$H$5:$H$35)</f>
        <v>11962</v>
      </c>
      <c r="I25" s="19">
        <f>SUMIF(Est_PL!$B$5:$B$35,B25,Est_PL!$I$5:$I$35)</f>
        <v>11962</v>
      </c>
      <c r="J25" s="19">
        <f>SUMIF(Est_PL!$B$5:$B$35,B25,Est_PL!$J$5:$J$35)</f>
        <v>24420.423000000003</v>
      </c>
      <c r="K25" s="19">
        <f>SUMIF(Est_PL!$B$5:$B$35,B25,Est_PL!$K$5:$K$35)</f>
        <v>24907.610438849999</v>
      </c>
      <c r="L25" s="19">
        <f>SUMIF(Est_PL!$B$5:$B$35,B25,Est_PL!$L$5:$L$35)</f>
        <v>25402.773734374336</v>
      </c>
      <c r="M25" s="19">
        <f>SUMIF(Est_PL!$B$5:$B$35,B25,Est_PL!$M$5:$M$35)</f>
        <v>25908.79698716307</v>
      </c>
      <c r="N25" s="20" t="s">
        <v>1</v>
      </c>
      <c r="O25" s="20" t="s">
        <v>19</v>
      </c>
      <c r="P25" s="21"/>
    </row>
    <row r="26" spans="1:16" ht="14.25" customHeight="1" x14ac:dyDescent="0.3">
      <c r="A26" s="37"/>
      <c r="B26" s="37" t="s">
        <v>40</v>
      </c>
      <c r="C26" s="37"/>
      <c r="D26" s="37"/>
      <c r="E26" s="37"/>
      <c r="F26" s="19">
        <f>SUMIF(Est_PL!$B$5:$B$35,B26,Est_PL!$F$5:$F$35)</f>
        <v>7076</v>
      </c>
      <c r="G26" s="19">
        <f>SUMIF(Est_PL!$B$5:$B$35,B26,Est_PL!$G$5:$G$35)</f>
        <v>3323</v>
      </c>
      <c r="H26" s="19">
        <f>SUMIF(Est_PL!$B$5:$B$35,B26,Est_PL!$H$5:$H$35)</f>
        <v>954</v>
      </c>
      <c r="I26" s="19">
        <f>SUMIF(Est_PL!$B$5:$B$35,B26,Est_PL!$I$5:$I$35)</f>
        <v>954</v>
      </c>
      <c r="J26" s="19">
        <f>SUMIF(Est_PL!$B$5:$B$35,B26,Est_PL!$J$5:$J$35)</f>
        <v>1947.5910000000001</v>
      </c>
      <c r="K26" s="19">
        <f>SUMIF(Est_PL!$B$5:$B$35,B26,Est_PL!$K$5:$K$35)</f>
        <v>1986.44544045</v>
      </c>
      <c r="L26" s="19">
        <f>SUMIF(Est_PL!$B$5:$B$35,B26,Est_PL!$L$5:$L$35)</f>
        <v>2025.9359758061457</v>
      </c>
      <c r="M26" s="19">
        <f>SUMIF(Est_PL!$B$5:$B$35,B26,Est_PL!$M$5:$M$35)</f>
        <v>2066.2926204442042</v>
      </c>
      <c r="N26" s="20" t="s">
        <v>1</v>
      </c>
      <c r="O26" s="20" t="s">
        <v>19</v>
      </c>
      <c r="P26" s="21"/>
    </row>
    <row r="27" spans="1:16" ht="14.25" customHeight="1" x14ac:dyDescent="0.3">
      <c r="A27" s="37"/>
      <c r="B27" s="37" t="s">
        <v>41</v>
      </c>
      <c r="C27" s="37"/>
      <c r="D27" s="37"/>
      <c r="E27" s="37"/>
      <c r="F27" s="19">
        <f>SUMIF(Est_PL!$B$5:$B$35,B27,Est_PL!$F$5:$F$35)</f>
        <v>10171028</v>
      </c>
      <c r="G27" s="19">
        <f>SUMIF(Est_PL!$B$5:$B$35,B27,Est_PL!$G$5:$G$35)</f>
        <v>10160672</v>
      </c>
      <c r="H27" s="19">
        <f>SUMIF(Est_PL!$B$5:$B$35,B27,Est_PL!$H$5:$H$35)</f>
        <v>5086491</v>
      </c>
      <c r="I27" s="19">
        <f>SUMIF(Est_PL!$B$5:$B$35,B27,Est_PL!$I$5:$I$35)</f>
        <v>5086491</v>
      </c>
      <c r="J27" s="19">
        <f>SUMIF(Est_PL!$B$5:$B$35,B27,Est_PL!$J$5:$J$35)</f>
        <v>10384071.376500001</v>
      </c>
      <c r="K27" s="19">
        <f>SUMIF(Est_PL!$B$5:$B$35,B27,Est_PL!$K$5:$K$35)</f>
        <v>10591233.600461176</v>
      </c>
      <c r="L27" s="19">
        <f>SUMIF(Est_PL!$B$5:$B$35,B27,Est_PL!$L$5:$L$35)</f>
        <v>10801787.324438343</v>
      </c>
      <c r="M27" s="19">
        <f>SUMIF(Est_PL!$B$5:$B$35,B27,Est_PL!$M$5:$M$35)</f>
        <v>11016958.927941155</v>
      </c>
      <c r="N27" s="20" t="s">
        <v>1</v>
      </c>
      <c r="O27" s="20" t="s">
        <v>19</v>
      </c>
      <c r="P27" s="21"/>
    </row>
    <row r="28" spans="1:16" ht="14.25" customHeight="1" x14ac:dyDescent="0.3">
      <c r="A28" s="37"/>
      <c r="B28" s="37" t="s">
        <v>28</v>
      </c>
      <c r="C28" s="37"/>
      <c r="D28" s="37"/>
      <c r="E28" s="37"/>
      <c r="F28" s="19">
        <f>SUMIF(Est_PL!$B$5:$B$35,B28,Est_PL!$F$5:$F$35)</f>
        <v>34091</v>
      </c>
      <c r="G28" s="19">
        <f>SUMIF(Est_PL!$B$5:$B$35,B28,Est_PL!$G$5:$G$35)</f>
        <v>32781</v>
      </c>
      <c r="H28" s="19">
        <f>SUMIF(Est_PL!$B$5:$B$35,B28,Est_PL!$H$5:$H$35)</f>
        <v>13299</v>
      </c>
      <c r="I28" s="19">
        <f>SUMIF(Est_PL!$B$5:$B$35,B28,Est_PL!$I$5:$I$35)</f>
        <v>3350.1526380000005</v>
      </c>
      <c r="J28" s="19">
        <f>SUMIF(Est_PL!$B$5:$B$35,B28,Est_PL!$J$5:$J$35)</f>
        <v>8399.7675315238503</v>
      </c>
      <c r="K28" s="19">
        <f>SUMIF(Est_PL!$B$5:$B$35,B28,Est_PL!$K$5:$K$35)</f>
        <v>10955.964076425476</v>
      </c>
      <c r="L28" s="19">
        <f>SUMIF(Est_PL!$B$5:$B$35,B28,Est_PL!$L$5:$L$35)</f>
        <v>12930.075230029732</v>
      </c>
      <c r="M28" s="19">
        <f>SUMIF(Est_PL!$B$5:$B$35,B28,Est_PL!$M$5:$M$35)</f>
        <v>15366.216327117407</v>
      </c>
      <c r="N28" s="20" t="s">
        <v>1</v>
      </c>
      <c r="O28" s="20" t="s">
        <v>20</v>
      </c>
      <c r="P28" s="21"/>
    </row>
    <row r="29" spans="1:16" ht="14.25" customHeight="1" x14ac:dyDescent="0.3">
      <c r="A29" s="37"/>
      <c r="B29" s="37" t="s">
        <v>29</v>
      </c>
      <c r="C29" s="37"/>
      <c r="D29" s="37"/>
      <c r="E29" s="37"/>
      <c r="F29" s="19">
        <f>SUMIF(Est_PL!$B$5:$B$35,B29,Est_PL!$F$5:$F$35)</f>
        <v>1993980</v>
      </c>
      <c r="G29" s="19">
        <f>SUMIF(Est_PL!$B$5:$B$35,B29,Est_PL!$G$5:$G$35)</f>
        <v>2000140</v>
      </c>
      <c r="H29" s="19">
        <f>SUMIF(Est_PL!$B$5:$B$35,B29,Est_PL!$H$5:$H$35)</f>
        <v>1019680</v>
      </c>
      <c r="I29" s="19">
        <f>SUMIF(Est_PL!$B$5:$B$35,B29,Est_PL!$I$5:$I$35)</f>
        <v>1019680</v>
      </c>
      <c r="J29" s="19">
        <f>SUMIF(Est_PL!$B$5:$B$35,B29,Est_PL!$J$5:$J$35)</f>
        <v>2081676.7200000002</v>
      </c>
      <c r="K29" s="19">
        <f>SUMIF(Est_PL!$B$5:$B$35,B29,Est_PL!$K$5:$K$35)</f>
        <v>2123206.170564</v>
      </c>
      <c r="L29" s="19">
        <f>SUMIF(Est_PL!$B$5:$B$35,B29,Est_PL!$L$5:$L$35)</f>
        <v>2165415.5092348121</v>
      </c>
      <c r="M29" s="19">
        <f>SUMIF(Est_PL!$B$5:$B$35,B29,Est_PL!$M$5:$M$35)</f>
        <v>2208550.5861787694</v>
      </c>
      <c r="N29" s="20" t="s">
        <v>1</v>
      </c>
      <c r="O29" s="20" t="s">
        <v>19</v>
      </c>
      <c r="P29" s="21"/>
    </row>
    <row r="30" spans="1:16" ht="14.25" customHeight="1" x14ac:dyDescent="0.3">
      <c r="A30" s="37"/>
      <c r="B30" s="37" t="s">
        <v>31</v>
      </c>
      <c r="C30" s="37"/>
      <c r="D30" s="37"/>
      <c r="E30" s="37"/>
      <c r="F30" s="19">
        <f>SUMIF(Est_PL!$B$5:$B$35,B30,Est_PL!$F$5:$F$35)</f>
        <v>404461</v>
      </c>
      <c r="G30" s="19">
        <f>SUMIF(Est_PL!$B$5:$B$35,B30,Est_PL!$G$5:$G$35)</f>
        <v>404461</v>
      </c>
      <c r="H30" s="19">
        <f>SUMIF(Est_PL!$B$5:$B$35,B30,Est_PL!$H$5:$H$35)</f>
        <v>202461</v>
      </c>
      <c r="I30" s="19">
        <f>SUMIF(Est_PL!$B$5:$B$35,B30,Est_PL!$I$5:$I$35)</f>
        <v>202461</v>
      </c>
      <c r="J30" s="19">
        <f>SUMIF(Est_PL!$B$5:$B$35,B30,Est_PL!$J$5:$J$35)</f>
        <v>413324.13150000002</v>
      </c>
      <c r="K30" s="19">
        <f>SUMIF(Est_PL!$B$5:$B$35,B30,Est_PL!$K$5:$K$35)</f>
        <v>421569.947923425</v>
      </c>
      <c r="L30" s="19">
        <f>SUMIF(Est_PL!$B$5:$B$35,B30,Est_PL!$L$5:$L$35)</f>
        <v>429950.75848814263</v>
      </c>
      <c r="M30" s="19">
        <f>SUMIF(Est_PL!$B$5:$B$35,B30,Est_PL!$M$5:$M$35)</f>
        <v>438515.37759722641</v>
      </c>
      <c r="N30" s="20" t="s">
        <v>1</v>
      </c>
      <c r="O30" s="20" t="s">
        <v>19</v>
      </c>
      <c r="P30" s="21"/>
    </row>
    <row r="31" spans="1:16" ht="14.25" customHeight="1" x14ac:dyDescent="0.3">
      <c r="A31" s="37"/>
      <c r="B31" s="37" t="s">
        <v>42</v>
      </c>
      <c r="C31" s="37"/>
      <c r="D31" s="37"/>
      <c r="E31" s="37"/>
      <c r="F31" s="19">
        <f>SUMIF(Est_PL!$B$5:$B$35,B31,Est_PL!$F$5:$F$35)</f>
        <v>247888</v>
      </c>
      <c r="G31" s="19">
        <f>SUMIF(Est_PL!$B$5:$B$35,B31,Est_PL!$G$5:$G$35)</f>
        <v>253437</v>
      </c>
      <c r="H31" s="19">
        <f>SUMIF(Est_PL!$B$5:$B$35,B31,Est_PL!$H$5:$H$35)</f>
        <v>134700</v>
      </c>
      <c r="I31" s="19">
        <f>SUMIF(Est_PL!$B$5:$B$35,B31,Est_PL!$I$5:$I$35)</f>
        <v>134700</v>
      </c>
      <c r="J31" s="19">
        <f>SUMIF(Est_PL!$B$5:$B$35,B31,Est_PL!$J$5:$J$35)</f>
        <v>274990.05</v>
      </c>
      <c r="K31" s="19">
        <f>SUMIF(Est_PL!$B$5:$B$35,B31,Est_PL!$K$5:$K$35)</f>
        <v>280476.10149749997</v>
      </c>
      <c r="L31" s="19">
        <f>SUMIF(Est_PL!$B$5:$B$35,B31,Est_PL!$L$5:$L$35)</f>
        <v>286051.96639527025</v>
      </c>
      <c r="M31" s="19">
        <f>SUMIF(Est_PL!$B$5:$B$35,B31,Est_PL!$M$5:$M$35)</f>
        <v>291750.12156586401</v>
      </c>
      <c r="N31" s="20" t="s">
        <v>1</v>
      </c>
      <c r="O31" s="20" t="s">
        <v>19</v>
      </c>
      <c r="P31" s="21"/>
    </row>
    <row r="32" spans="1:16" ht="14.25" customHeight="1" x14ac:dyDescent="0.3">
      <c r="A32" s="37"/>
      <c r="B32" s="37" t="s">
        <v>22</v>
      </c>
      <c r="C32" s="37"/>
      <c r="D32" s="37"/>
      <c r="E32" s="37"/>
      <c r="F32" s="19">
        <f>SUMIF(Est_PL!$B$5:$B$35,B32,Est_PL!$F$5:$F$35)</f>
        <v>829</v>
      </c>
      <c r="G32" s="19">
        <f>SUMIF(Est_PL!$B$5:$B$35,B32,Est_PL!$G$5:$G$35)</f>
        <v>132</v>
      </c>
      <c r="H32" s="19">
        <f>SUMIF(Est_PL!$B$5:$B$35,B32,Est_PL!$H$5:$H$35)</f>
        <v>900</v>
      </c>
      <c r="I32" s="19">
        <f>SUMIF(Est_PL!$B$5:$B$35,B32,Est_PL!$I$5:$I$35)</f>
        <v>900</v>
      </c>
      <c r="J32" s="19">
        <f>SUMIF(Est_PL!$B$5:$B$35,B32,Est_PL!$J$5:$J$35)</f>
        <v>1837.3500000000001</v>
      </c>
      <c r="K32" s="19">
        <f>SUMIF(Est_PL!$B$5:$B$35,B32,Est_PL!$K$5:$K$35)</f>
        <v>1874.0051324999999</v>
      </c>
      <c r="L32" s="19">
        <f>SUMIF(Est_PL!$B$5:$B$35,B32,Est_PL!$L$5:$L$35)</f>
        <v>1911.2603545340999</v>
      </c>
      <c r="M32" s="19">
        <f>SUMIF(Est_PL!$B$5:$B$35,B32,Est_PL!$M$5:$M$35)</f>
        <v>1949.3326607964191</v>
      </c>
      <c r="N32" s="20" t="s">
        <v>1</v>
      </c>
      <c r="O32" s="20" t="s">
        <v>19</v>
      </c>
      <c r="P32" s="21"/>
    </row>
    <row r="33" spans="1:16" ht="14.25" customHeight="1" x14ac:dyDescent="0.3">
      <c r="A33" s="37"/>
      <c r="B33" s="37" t="s">
        <v>43</v>
      </c>
      <c r="C33" s="37"/>
      <c r="D33" s="37"/>
      <c r="E33" s="37"/>
      <c r="F33" s="19">
        <f>SUMIF(Est_PL!$B$5:$B$35,B33,Est_PL!$F$5:$F$35)</f>
        <v>7540</v>
      </c>
      <c r="G33" s="19">
        <f>SUMIF(Est_PL!$B$5:$B$35,B33,Est_PL!$G$5:$G$35)</f>
        <v>16740</v>
      </c>
      <c r="H33" s="19">
        <f>SUMIF(Est_PL!$B$5:$B$35,B33,Est_PL!$H$5:$H$35)</f>
        <v>16510</v>
      </c>
      <c r="I33" s="19">
        <f>SUMIF(Est_PL!$B$5:$B$35,B33,Est_PL!$I$5:$I$35)</f>
        <v>16510</v>
      </c>
      <c r="J33" s="19">
        <f>SUMIF(Est_PL!$B$5:$B$35,B33,Est_PL!$J$5:$J$35)</f>
        <v>33705.165000000001</v>
      </c>
      <c r="K33" s="19">
        <f>SUMIF(Est_PL!$B$5:$B$35,B33,Est_PL!$K$5:$K$35)</f>
        <v>34377.583041749996</v>
      </c>
      <c r="L33" s="19">
        <f>SUMIF(Est_PL!$B$5:$B$35,B33,Est_PL!$L$5:$L$35)</f>
        <v>35061.009392619984</v>
      </c>
      <c r="M33" s="19">
        <f>SUMIF(Est_PL!$B$5:$B$35,B33,Est_PL!$M$5:$M$35)</f>
        <v>35759.42469972097</v>
      </c>
      <c r="N33" s="20" t="s">
        <v>1</v>
      </c>
      <c r="O33" s="20" t="s">
        <v>19</v>
      </c>
      <c r="P33" s="21"/>
    </row>
    <row r="34" spans="1:16" ht="14.25" customHeight="1" x14ac:dyDescent="0.3">
      <c r="A34" s="37"/>
      <c r="B34" s="37" t="s">
        <v>44</v>
      </c>
      <c r="C34" s="37"/>
      <c r="D34" s="37"/>
      <c r="E34" s="37"/>
      <c r="F34" s="19">
        <f>SUMIF(Est_PL!$B$5:$B$35,B34,Est_PL!$F$5:$F$35)</f>
        <v>439</v>
      </c>
      <c r="G34" s="19">
        <f>SUMIF(Est_PL!$B$5:$B$35,B34,Est_PL!$G$5:$G$35)</f>
        <v>2700</v>
      </c>
      <c r="H34" s="19">
        <f>SUMIF(Est_PL!$B$5:$B$35,B34,Est_PL!$H$5:$H$35)</f>
        <v>0</v>
      </c>
      <c r="I34" s="19">
        <f>SUMIF(Est_PL!$B$5:$B$35,B34,Est_PL!$I$5:$I$35)</f>
        <v>0</v>
      </c>
      <c r="J34" s="19">
        <f>SUMIF(Est_PL!$B$5:$B$35,B34,Est_PL!$J$5:$J$35)</f>
        <v>0</v>
      </c>
      <c r="K34" s="19">
        <f>SUMIF(Est_PL!$B$5:$B$35,B34,Est_PL!$K$5:$K$35)</f>
        <v>0</v>
      </c>
      <c r="L34" s="19">
        <f>SUMIF(Est_PL!$B$5:$B$35,B34,Est_PL!$L$5:$L$35)</f>
        <v>0</v>
      </c>
      <c r="M34" s="19">
        <f>SUMIF(Est_PL!$B$5:$B$35,B34,Est_PL!$M$5:$M$35)</f>
        <v>0</v>
      </c>
      <c r="N34" s="20" t="s">
        <v>1</v>
      </c>
      <c r="O34" s="20" t="s">
        <v>19</v>
      </c>
      <c r="P34" s="21"/>
    </row>
    <row r="35" spans="1:16" ht="14.25" customHeight="1" x14ac:dyDescent="0.3">
      <c r="A35" s="37"/>
      <c r="B35" s="37" t="s">
        <v>45</v>
      </c>
      <c r="C35" s="37"/>
      <c r="D35" s="37"/>
      <c r="E35" s="37"/>
      <c r="F35" s="19">
        <f>SUMIF(Est_PL!$B$5:$B$35,B35,Est_PL!$F$5:$F$35)</f>
        <v>156622</v>
      </c>
      <c r="G35" s="19">
        <f>SUMIF(Est_PL!$B$5:$B$35,B35,Est_PL!$G$5:$G$35)</f>
        <v>150596</v>
      </c>
      <c r="H35" s="19">
        <f>SUMIF(Est_PL!$B$5:$B$35,B35,Est_PL!$H$5:$H$35)</f>
        <v>241225</v>
      </c>
      <c r="I35" s="19">
        <f>SUMIF(Est_PL!$B$5:$B$35,B35,Est_PL!$I$5:$I$35)</f>
        <v>241225</v>
      </c>
      <c r="J35" s="19">
        <f>SUMIF(Est_PL!$B$5:$B$35,B35,Est_PL!$J$5:$J$35)</f>
        <v>492460.83750000002</v>
      </c>
      <c r="K35" s="19">
        <f>SUMIF(Est_PL!$B$5:$B$35,B35,Est_PL!$K$5:$K$35)</f>
        <v>502285.43120812497</v>
      </c>
      <c r="L35" s="19">
        <f>SUMIF(Est_PL!$B$5:$B$35,B35,Est_PL!$L$5:$L$35)</f>
        <v>512270.86558054242</v>
      </c>
      <c r="M35" s="19">
        <f>SUMIF(Est_PL!$B$5:$B$35,B35,Est_PL!$M$5:$M$35)</f>
        <v>522475.3012229068</v>
      </c>
      <c r="N35" s="20" t="s">
        <v>1</v>
      </c>
      <c r="O35" s="20" t="s">
        <v>19</v>
      </c>
      <c r="P35" s="21"/>
    </row>
    <row r="36" spans="1:16" ht="14.25" customHeight="1" x14ac:dyDescent="0.3">
      <c r="A36" s="37"/>
      <c r="B36" s="37" t="s">
        <v>46</v>
      </c>
      <c r="C36" s="37"/>
      <c r="D36" s="37"/>
      <c r="E36" s="37"/>
      <c r="F36" s="19">
        <f>SUMIF(Est_PL!$B$5:$B$35,B36,Est_PL!$F$5:$F$35)</f>
        <v>3699844</v>
      </c>
      <c r="G36" s="19">
        <f>SUMIF(Est_PL!$B$5:$B$35,B36,Est_PL!$G$5:$G$35)</f>
        <v>4060563</v>
      </c>
      <c r="H36" s="19">
        <f>SUMIF(Est_PL!$B$5:$B$35,B36,Est_PL!$H$5:$H$35)</f>
        <v>1832194</v>
      </c>
      <c r="I36" s="19">
        <f>SUMIF(Est_PL!$B$5:$B$35,B36,Est_PL!$I$5:$I$35)</f>
        <v>1832194</v>
      </c>
      <c r="J36" s="19">
        <f>SUMIF(Est_PL!$B$5:$B$35,B36,Est_PL!$J$5:$J$35)</f>
        <v>3740424.051</v>
      </c>
      <c r="K36" s="19">
        <f>SUMIF(Est_PL!$B$5:$B$35,B36,Est_PL!$K$5:$K$35)</f>
        <v>3815045.5108174495</v>
      </c>
      <c r="L36" s="19">
        <f>SUMIF(Est_PL!$B$5:$B$35,B36,Est_PL!$L$5:$L$35)</f>
        <v>3890888.6155725</v>
      </c>
      <c r="M36" s="19">
        <f>SUMIF(Est_PL!$B$5:$B$35,B36,Est_PL!$M$5:$M$35)</f>
        <v>3968395.116794704</v>
      </c>
      <c r="N36" s="20" t="s">
        <v>1</v>
      </c>
      <c r="O36" s="20" t="s">
        <v>19</v>
      </c>
      <c r="P36" s="21"/>
    </row>
    <row r="37" spans="1:16" ht="14.25" customHeight="1" x14ac:dyDescent="0.3">
      <c r="A37" s="37"/>
      <c r="B37" s="37" t="s">
        <v>47</v>
      </c>
      <c r="C37" s="37"/>
      <c r="D37" s="37"/>
      <c r="E37" s="37"/>
      <c r="F37" s="19">
        <f>SUMIF(Est_PL!$B$5:$B$35,B37,Est_PL!$F$5:$F$35)</f>
        <v>107213</v>
      </c>
      <c r="G37" s="19">
        <f>SUMIF(Est_PL!$B$5:$B$35,B37,Est_PL!$G$5:$G$35)</f>
        <v>112837</v>
      </c>
      <c r="H37" s="19">
        <f>SUMIF(Est_PL!$B$5:$B$35,B37,Est_PL!$H$5:$H$35)</f>
        <v>28950</v>
      </c>
      <c r="I37" s="19">
        <f>SUMIF(Est_PL!$B$5:$B$35,B37,Est_PL!$I$5:$I$35)</f>
        <v>28950</v>
      </c>
      <c r="J37" s="19">
        <f>SUMIF(Est_PL!$B$5:$B$35,B37,Est_PL!$J$5:$J$35)</f>
        <v>59101.425000000003</v>
      </c>
      <c r="K37" s="19">
        <f>SUMIF(Est_PL!$B$5:$B$35,B37,Est_PL!$K$5:$K$35)</f>
        <v>60280.498428749997</v>
      </c>
      <c r="L37" s="19">
        <f>SUMIF(Est_PL!$B$5:$B$35,B37,Est_PL!$L$5:$L$35)</f>
        <v>61478.874737513543</v>
      </c>
      <c r="M37" s="19">
        <f>SUMIF(Est_PL!$B$5:$B$35,B37,Est_PL!$M$5:$M$35)</f>
        <v>62703.533922284805</v>
      </c>
      <c r="N37" s="20" t="s">
        <v>1</v>
      </c>
      <c r="O37" s="20" t="s">
        <v>19</v>
      </c>
      <c r="P37" s="21"/>
    </row>
    <row r="38" spans="1:16" ht="14.25" customHeight="1" x14ac:dyDescent="0.3">
      <c r="A38" s="37" t="s">
        <v>48</v>
      </c>
      <c r="B38" s="37"/>
      <c r="C38" s="37"/>
      <c r="D38" s="37"/>
      <c r="E38" s="37"/>
      <c r="F38" s="19">
        <f>SUMIF(Est_PL!$A$5:$A$35,A38,Est_PL!$F$5:$F$35)</f>
        <v>834356</v>
      </c>
      <c r="G38" s="19">
        <f>SUMIF(Est_PL!$A$5:$A$35,A38,Est_PL!$G$5:$G$35)</f>
        <v>804784</v>
      </c>
      <c r="H38" s="19">
        <f>SUMIF(Est_PL!$A$5:$A$35,A38,Est_PL!$H$5:$H$35)</f>
        <v>396278</v>
      </c>
      <c r="I38" s="19">
        <f>SUMIF(Est_PL!$A$5:$A$35,A38,Est_PL!$I$5:$I$35)</f>
        <v>0</v>
      </c>
      <c r="J38" s="19">
        <f>SUMIF(Est_PL!$A$5:$A$35,A38,Est_PL!$J$5:$J$35)</f>
        <v>0</v>
      </c>
      <c r="K38" s="19">
        <f>SUMIF(Est_PL!$A$5:$A$35,A38,Est_PL!$K$5:$K$35)</f>
        <v>0</v>
      </c>
      <c r="L38" s="19">
        <f>SUMIF(Est_PL!$A$5:$A$35,A38,Est_PL!$L$5:$L$35)</f>
        <v>0</v>
      </c>
      <c r="M38" s="19">
        <f>SUMIF(Est_PL!$A$5:$A$35,A38,Est_PL!$M$5:$M$35)</f>
        <v>0</v>
      </c>
      <c r="N38" s="20"/>
      <c r="O38" s="20"/>
      <c r="P38" s="21"/>
    </row>
    <row r="39" spans="1:16" ht="14.25" customHeight="1" x14ac:dyDescent="0.3">
      <c r="A39" s="37"/>
      <c r="B39" s="37" t="s">
        <v>49</v>
      </c>
      <c r="C39" s="37"/>
      <c r="D39" s="37"/>
      <c r="E39" s="37"/>
      <c r="F39" s="19">
        <f>SUMIF(Est_PL!$B$5:$B$35,B39,Est_PL!$F$5:$F$35)</f>
        <v>834356</v>
      </c>
      <c r="G39" s="19">
        <f>SUMIF(Est_PL!$B$5:$B$35,B39,Est_PL!$G$5:$G$35)</f>
        <v>804784</v>
      </c>
      <c r="H39" s="19">
        <f>SUMIF(Est_PL!$B$5:$B$35,B39,Est_PL!$H$5:$H$35)</f>
        <v>396278</v>
      </c>
      <c r="I39" s="19">
        <f>SUMIF(Est_PL!$B$5:$B$35,B39,Est_PL!$I$5:$I$35)</f>
        <v>0</v>
      </c>
      <c r="J39" s="19">
        <f>SUMIF(Est_PL!$B$5:$B$35,B39,Est_PL!$J$5:$J$35)</f>
        <v>0</v>
      </c>
      <c r="K39" s="19">
        <f>SUMIF(Est_PL!$B$5:$B$35,B39,Est_PL!$K$5:$K$35)</f>
        <v>0</v>
      </c>
      <c r="L39" s="19">
        <f>SUMIF(Est_PL!$B$5:$B$35,B39,Est_PL!$L$5:$L$35)</f>
        <v>0</v>
      </c>
      <c r="M39" s="19">
        <f>SUMIF(Est_PL!$B$5:$B$35,B39,Est_PL!$M$5:$M$35)</f>
        <v>0</v>
      </c>
      <c r="N39" s="20" t="s">
        <v>2</v>
      </c>
      <c r="O39" s="20" t="s">
        <v>21</v>
      </c>
      <c r="P39" s="21"/>
    </row>
  </sheetData>
  <sheetProtection formatCells="0" formatColumns="0" formatRows="0" insertRows="0" deleteRows="0"/>
  <phoneticPr fontId="1" type="noConversion"/>
  <conditionalFormatting sqref="F5">
    <cfRule type="expression" dxfId="414" priority="385" stopIfTrue="1">
      <formula>$B$3="M USD"</formula>
    </cfRule>
  </conditionalFormatting>
  <conditionalFormatting sqref="G5">
    <cfRule type="expression" dxfId="413" priority="384" stopIfTrue="1">
      <formula>$B$3="M USD"</formula>
    </cfRule>
  </conditionalFormatting>
  <conditionalFormatting sqref="H5">
    <cfRule type="expression" dxfId="412" priority="383" stopIfTrue="1">
      <formula>$B$3="M USD"</formula>
    </cfRule>
  </conditionalFormatting>
  <conditionalFormatting sqref="I5">
    <cfRule type="expression" dxfId="411" priority="382" stopIfTrue="1">
      <formula>$B$3="M USD"</formula>
    </cfRule>
  </conditionalFormatting>
  <conditionalFormatting sqref="J5">
    <cfRule type="expression" dxfId="410" priority="381" stopIfTrue="1">
      <formula>$B$3="M USD"</formula>
    </cfRule>
  </conditionalFormatting>
  <conditionalFormatting sqref="K5">
    <cfRule type="expression" dxfId="409" priority="380" stopIfTrue="1">
      <formula>$B$3="M USD"</formula>
    </cfRule>
  </conditionalFormatting>
  <conditionalFormatting sqref="L5">
    <cfRule type="expression" dxfId="408" priority="379" stopIfTrue="1">
      <formula>$B$3="M USD"</formula>
    </cfRule>
  </conditionalFormatting>
  <conditionalFormatting sqref="M5">
    <cfRule type="expression" dxfId="407" priority="378" stopIfTrue="1">
      <formula>$B$3="M USD"</formula>
    </cfRule>
  </conditionalFormatting>
  <conditionalFormatting sqref="N5">
    <cfRule type="expression" dxfId="406" priority="377" stopIfTrue="1">
      <formula>$B$3="M USD"</formula>
    </cfRule>
  </conditionalFormatting>
  <conditionalFormatting sqref="O5">
    <cfRule type="expression" dxfId="405" priority="376" stopIfTrue="1">
      <formula>$B$3="M USD"</formula>
    </cfRule>
  </conditionalFormatting>
  <conditionalFormatting sqref="P5">
    <cfRule type="expression" dxfId="404" priority="375" stopIfTrue="1">
      <formula>$B$3="M USD"</formula>
    </cfRule>
  </conditionalFormatting>
  <conditionalFormatting sqref="F6">
    <cfRule type="expression" dxfId="403" priority="374" stopIfTrue="1">
      <formula>$B$3="M USD"</formula>
    </cfRule>
  </conditionalFormatting>
  <conditionalFormatting sqref="G6">
    <cfRule type="expression" dxfId="402" priority="373" stopIfTrue="1">
      <formula>$B$3="M USD"</formula>
    </cfRule>
  </conditionalFormatting>
  <conditionalFormatting sqref="H6">
    <cfRule type="expression" dxfId="401" priority="372" stopIfTrue="1">
      <formula>$B$3="M USD"</formula>
    </cfRule>
  </conditionalFormatting>
  <conditionalFormatting sqref="I6">
    <cfRule type="expression" dxfId="400" priority="371" stopIfTrue="1">
      <formula>$B$3="M USD"</formula>
    </cfRule>
  </conditionalFormatting>
  <conditionalFormatting sqref="J6">
    <cfRule type="expression" dxfId="399" priority="370" stopIfTrue="1">
      <formula>$B$3="M USD"</formula>
    </cfRule>
  </conditionalFormatting>
  <conditionalFormatting sqref="K6">
    <cfRule type="expression" dxfId="398" priority="369" stopIfTrue="1">
      <formula>$B$3="M USD"</formula>
    </cfRule>
  </conditionalFormatting>
  <conditionalFormatting sqref="L6">
    <cfRule type="expression" dxfId="397" priority="368" stopIfTrue="1">
      <formula>$B$3="M USD"</formula>
    </cfRule>
  </conditionalFormatting>
  <conditionalFormatting sqref="M6">
    <cfRule type="expression" dxfId="396" priority="367" stopIfTrue="1">
      <formula>$B$3="M USD"</formula>
    </cfRule>
  </conditionalFormatting>
  <conditionalFormatting sqref="N6">
    <cfRule type="expression" dxfId="395" priority="366" stopIfTrue="1">
      <formula>$B$3="M USD"</formula>
    </cfRule>
  </conditionalFormatting>
  <conditionalFormatting sqref="O6">
    <cfRule type="expression" dxfId="394" priority="365" stopIfTrue="1">
      <formula>$B$3="M USD"</formula>
    </cfRule>
  </conditionalFormatting>
  <conditionalFormatting sqref="P6">
    <cfRule type="expression" dxfId="393" priority="364" stopIfTrue="1">
      <formula>$B$3="M USD"</formula>
    </cfRule>
  </conditionalFormatting>
  <conditionalFormatting sqref="F7">
    <cfRule type="expression" dxfId="392" priority="363" stopIfTrue="1">
      <formula>$B$3="M USD"</formula>
    </cfRule>
  </conditionalFormatting>
  <conditionalFormatting sqref="G7">
    <cfRule type="expression" dxfId="391" priority="362" stopIfTrue="1">
      <formula>$B$3="M USD"</formula>
    </cfRule>
  </conditionalFormatting>
  <conditionalFormatting sqref="H7">
    <cfRule type="expression" dxfId="390" priority="361" stopIfTrue="1">
      <formula>$B$3="M USD"</formula>
    </cfRule>
  </conditionalFormatting>
  <conditionalFormatting sqref="I7">
    <cfRule type="expression" dxfId="389" priority="360" stopIfTrue="1">
      <formula>$B$3="M USD"</formula>
    </cfRule>
  </conditionalFormatting>
  <conditionalFormatting sqref="J7">
    <cfRule type="expression" dxfId="388" priority="359" stopIfTrue="1">
      <formula>$B$3="M USD"</formula>
    </cfRule>
  </conditionalFormatting>
  <conditionalFormatting sqref="K7">
    <cfRule type="expression" dxfId="387" priority="358" stopIfTrue="1">
      <formula>$B$3="M USD"</formula>
    </cfRule>
  </conditionalFormatting>
  <conditionalFormatting sqref="L7">
    <cfRule type="expression" dxfId="386" priority="357" stopIfTrue="1">
      <formula>$B$3="M USD"</formula>
    </cfRule>
  </conditionalFormatting>
  <conditionalFormatting sqref="M7">
    <cfRule type="expression" dxfId="385" priority="356" stopIfTrue="1">
      <formula>$B$3="M USD"</formula>
    </cfRule>
  </conditionalFormatting>
  <conditionalFormatting sqref="N7">
    <cfRule type="expression" dxfId="384" priority="355" stopIfTrue="1">
      <formula>$B$3="M USD"</formula>
    </cfRule>
  </conditionalFormatting>
  <conditionalFormatting sqref="O7">
    <cfRule type="expression" dxfId="383" priority="354" stopIfTrue="1">
      <formula>$B$3="M USD"</formula>
    </cfRule>
  </conditionalFormatting>
  <conditionalFormatting sqref="P7">
    <cfRule type="expression" dxfId="382" priority="353" stopIfTrue="1">
      <formula>$B$3="M USD"</formula>
    </cfRule>
  </conditionalFormatting>
  <conditionalFormatting sqref="F8">
    <cfRule type="expression" dxfId="381" priority="352" stopIfTrue="1">
      <formula>$B$3="M USD"</formula>
    </cfRule>
  </conditionalFormatting>
  <conditionalFormatting sqref="G8">
    <cfRule type="expression" dxfId="380" priority="351" stopIfTrue="1">
      <formula>$B$3="M USD"</formula>
    </cfRule>
  </conditionalFormatting>
  <conditionalFormatting sqref="H8">
    <cfRule type="expression" dxfId="379" priority="350" stopIfTrue="1">
      <formula>$B$3="M USD"</formula>
    </cfRule>
  </conditionalFormatting>
  <conditionalFormatting sqref="I8">
    <cfRule type="expression" dxfId="378" priority="349" stopIfTrue="1">
      <formula>$B$3="M USD"</formula>
    </cfRule>
  </conditionalFormatting>
  <conditionalFormatting sqref="J8">
    <cfRule type="expression" dxfId="377" priority="348" stopIfTrue="1">
      <formula>$B$3="M USD"</formula>
    </cfRule>
  </conditionalFormatting>
  <conditionalFormatting sqref="K8">
    <cfRule type="expression" dxfId="376" priority="347" stopIfTrue="1">
      <formula>$B$3="M USD"</formula>
    </cfRule>
  </conditionalFormatting>
  <conditionalFormatting sqref="L8">
    <cfRule type="expression" dxfId="375" priority="346" stopIfTrue="1">
      <formula>$B$3="M USD"</formula>
    </cfRule>
  </conditionalFormatting>
  <conditionalFormatting sqref="M8">
    <cfRule type="expression" dxfId="374" priority="345" stopIfTrue="1">
      <formula>$B$3="M USD"</formula>
    </cfRule>
  </conditionalFormatting>
  <conditionalFormatting sqref="N8">
    <cfRule type="expression" dxfId="373" priority="344" stopIfTrue="1">
      <formula>$B$3="M USD"</formula>
    </cfRule>
  </conditionalFormatting>
  <conditionalFormatting sqref="O8">
    <cfRule type="expression" dxfId="372" priority="343" stopIfTrue="1">
      <formula>$B$3="M USD"</formula>
    </cfRule>
  </conditionalFormatting>
  <conditionalFormatting sqref="P8">
    <cfRule type="expression" dxfId="371" priority="342" stopIfTrue="1">
      <formula>$B$3="M USD"</formula>
    </cfRule>
  </conditionalFormatting>
  <conditionalFormatting sqref="F9">
    <cfRule type="expression" dxfId="370" priority="341" stopIfTrue="1">
      <formula>$B$3="M USD"</formula>
    </cfRule>
  </conditionalFormatting>
  <conditionalFormatting sqref="G9">
    <cfRule type="expression" dxfId="369" priority="340" stopIfTrue="1">
      <formula>$B$3="M USD"</formula>
    </cfRule>
  </conditionalFormatting>
  <conditionalFormatting sqref="H9">
    <cfRule type="expression" dxfId="368" priority="339" stopIfTrue="1">
      <formula>$B$3="M USD"</formula>
    </cfRule>
  </conditionalFormatting>
  <conditionalFormatting sqref="I9">
    <cfRule type="expression" dxfId="367" priority="338" stopIfTrue="1">
      <formula>$B$3="M USD"</formula>
    </cfRule>
  </conditionalFormatting>
  <conditionalFormatting sqref="J9">
    <cfRule type="expression" dxfId="366" priority="337" stopIfTrue="1">
      <formula>$B$3="M USD"</formula>
    </cfRule>
  </conditionalFormatting>
  <conditionalFormatting sqref="K9">
    <cfRule type="expression" dxfId="365" priority="336" stopIfTrue="1">
      <formula>$B$3="M USD"</formula>
    </cfRule>
  </conditionalFormatting>
  <conditionalFormatting sqref="L9">
    <cfRule type="expression" dxfId="364" priority="335" stopIfTrue="1">
      <formula>$B$3="M USD"</formula>
    </cfRule>
  </conditionalFormatting>
  <conditionalFormatting sqref="M9">
    <cfRule type="expression" dxfId="363" priority="334" stopIfTrue="1">
      <formula>$B$3="M USD"</formula>
    </cfRule>
  </conditionalFormatting>
  <conditionalFormatting sqref="N9">
    <cfRule type="expression" dxfId="362" priority="333" stopIfTrue="1">
      <formula>$B$3="M USD"</formula>
    </cfRule>
  </conditionalFormatting>
  <conditionalFormatting sqref="O9">
    <cfRule type="expression" dxfId="361" priority="332" stopIfTrue="1">
      <formula>$B$3="M USD"</formula>
    </cfRule>
  </conditionalFormatting>
  <conditionalFormatting sqref="P9">
    <cfRule type="expression" dxfId="360" priority="331" stopIfTrue="1">
      <formula>$B$3="M USD"</formula>
    </cfRule>
  </conditionalFormatting>
  <conditionalFormatting sqref="F10">
    <cfRule type="expression" dxfId="359" priority="330" stopIfTrue="1">
      <formula>$B$3="M USD"</formula>
    </cfRule>
  </conditionalFormatting>
  <conditionalFormatting sqref="G10">
    <cfRule type="expression" dxfId="358" priority="329" stopIfTrue="1">
      <formula>$B$3="M USD"</formula>
    </cfRule>
  </conditionalFormatting>
  <conditionalFormatting sqref="H10">
    <cfRule type="expression" dxfId="357" priority="328" stopIfTrue="1">
      <formula>$B$3="M USD"</formula>
    </cfRule>
  </conditionalFormatting>
  <conditionalFormatting sqref="I10">
    <cfRule type="expression" dxfId="356" priority="327" stopIfTrue="1">
      <formula>$B$3="M USD"</formula>
    </cfRule>
  </conditionalFormatting>
  <conditionalFormatting sqref="J10">
    <cfRule type="expression" dxfId="355" priority="326" stopIfTrue="1">
      <formula>$B$3="M USD"</formula>
    </cfRule>
  </conditionalFormatting>
  <conditionalFormatting sqref="K10">
    <cfRule type="expression" dxfId="354" priority="325" stopIfTrue="1">
      <formula>$B$3="M USD"</formula>
    </cfRule>
  </conditionalFormatting>
  <conditionalFormatting sqref="L10">
    <cfRule type="expression" dxfId="353" priority="324" stopIfTrue="1">
      <formula>$B$3="M USD"</formula>
    </cfRule>
  </conditionalFormatting>
  <conditionalFormatting sqref="M10">
    <cfRule type="expression" dxfId="352" priority="323" stopIfTrue="1">
      <formula>$B$3="M USD"</formula>
    </cfRule>
  </conditionalFormatting>
  <conditionalFormatting sqref="N10">
    <cfRule type="expression" dxfId="351" priority="322" stopIfTrue="1">
      <formula>$B$3="M USD"</formula>
    </cfRule>
  </conditionalFormatting>
  <conditionalFormatting sqref="O10">
    <cfRule type="expression" dxfId="350" priority="321" stopIfTrue="1">
      <formula>$B$3="M USD"</formula>
    </cfRule>
  </conditionalFormatting>
  <conditionalFormatting sqref="P10">
    <cfRule type="expression" dxfId="349" priority="320" stopIfTrue="1">
      <formula>$B$3="M USD"</formula>
    </cfRule>
  </conditionalFormatting>
  <conditionalFormatting sqref="F11">
    <cfRule type="expression" dxfId="348" priority="319" stopIfTrue="1">
      <formula>$B$3="M USD"</formula>
    </cfRule>
  </conditionalFormatting>
  <conditionalFormatting sqref="G11">
    <cfRule type="expression" dxfId="347" priority="318" stopIfTrue="1">
      <formula>$B$3="M USD"</formula>
    </cfRule>
  </conditionalFormatting>
  <conditionalFormatting sqref="H11">
    <cfRule type="expression" dxfId="346" priority="317" stopIfTrue="1">
      <formula>$B$3="M USD"</formula>
    </cfRule>
  </conditionalFormatting>
  <conditionalFormatting sqref="I11">
    <cfRule type="expression" dxfId="345" priority="316" stopIfTrue="1">
      <formula>$B$3="M USD"</formula>
    </cfRule>
  </conditionalFormatting>
  <conditionalFormatting sqref="J11">
    <cfRule type="expression" dxfId="344" priority="315" stopIfTrue="1">
      <formula>$B$3="M USD"</formula>
    </cfRule>
  </conditionalFormatting>
  <conditionalFormatting sqref="K11">
    <cfRule type="expression" dxfId="343" priority="314" stopIfTrue="1">
      <formula>$B$3="M USD"</formula>
    </cfRule>
  </conditionalFormatting>
  <conditionalFormatting sqref="L11">
    <cfRule type="expression" dxfId="342" priority="313" stopIfTrue="1">
      <formula>$B$3="M USD"</formula>
    </cfRule>
  </conditionalFormatting>
  <conditionalFormatting sqref="M11">
    <cfRule type="expression" dxfId="341" priority="312" stopIfTrue="1">
      <formula>$B$3="M USD"</formula>
    </cfRule>
  </conditionalFormatting>
  <conditionalFormatting sqref="N11">
    <cfRule type="expression" dxfId="340" priority="311" stopIfTrue="1">
      <formula>$B$3="M USD"</formula>
    </cfRule>
  </conditionalFormatting>
  <conditionalFormatting sqref="O11">
    <cfRule type="expression" dxfId="339" priority="310" stopIfTrue="1">
      <formula>$B$3="M USD"</formula>
    </cfRule>
  </conditionalFormatting>
  <conditionalFormatting sqref="P11">
    <cfRule type="expression" dxfId="338" priority="309" stopIfTrue="1">
      <formula>$B$3="M USD"</formula>
    </cfRule>
  </conditionalFormatting>
  <conditionalFormatting sqref="F12">
    <cfRule type="expression" dxfId="337" priority="308" stopIfTrue="1">
      <formula>$B$3="M USD"</formula>
    </cfRule>
  </conditionalFormatting>
  <conditionalFormatting sqref="G12">
    <cfRule type="expression" dxfId="336" priority="307" stopIfTrue="1">
      <formula>$B$3="M USD"</formula>
    </cfRule>
  </conditionalFormatting>
  <conditionalFormatting sqref="H12">
    <cfRule type="expression" dxfId="335" priority="306" stopIfTrue="1">
      <formula>$B$3="M USD"</formula>
    </cfRule>
  </conditionalFormatting>
  <conditionalFormatting sqref="I12">
    <cfRule type="expression" dxfId="334" priority="305" stopIfTrue="1">
      <formula>$B$3="M USD"</formula>
    </cfRule>
  </conditionalFormatting>
  <conditionalFormatting sqref="J12">
    <cfRule type="expression" dxfId="333" priority="304" stopIfTrue="1">
      <formula>$B$3="M USD"</formula>
    </cfRule>
  </conditionalFormatting>
  <conditionalFormatting sqref="K12">
    <cfRule type="expression" dxfId="332" priority="303" stopIfTrue="1">
      <formula>$B$3="M USD"</formula>
    </cfRule>
  </conditionalFormatting>
  <conditionalFormatting sqref="L12">
    <cfRule type="expression" dxfId="331" priority="302" stopIfTrue="1">
      <formula>$B$3="M USD"</formula>
    </cfRule>
  </conditionalFormatting>
  <conditionalFormatting sqref="M12">
    <cfRule type="expression" dxfId="330" priority="301" stopIfTrue="1">
      <formula>$B$3="M USD"</formula>
    </cfRule>
  </conditionalFormatting>
  <conditionalFormatting sqref="N12">
    <cfRule type="expression" dxfId="329" priority="300" stopIfTrue="1">
      <formula>$B$3="M USD"</formula>
    </cfRule>
  </conditionalFormatting>
  <conditionalFormatting sqref="O12">
    <cfRule type="expression" dxfId="328" priority="299" stopIfTrue="1">
      <formula>$B$3="M USD"</formula>
    </cfRule>
  </conditionalFormatting>
  <conditionalFormatting sqref="P12">
    <cfRule type="expression" dxfId="327" priority="298" stopIfTrue="1">
      <formula>$B$3="M USD"</formula>
    </cfRule>
  </conditionalFormatting>
  <conditionalFormatting sqref="F13">
    <cfRule type="expression" dxfId="326" priority="297" stopIfTrue="1">
      <formula>$B$3="M USD"</formula>
    </cfRule>
  </conditionalFormatting>
  <conditionalFormatting sqref="G13">
    <cfRule type="expression" dxfId="325" priority="296" stopIfTrue="1">
      <formula>$B$3="M USD"</formula>
    </cfRule>
  </conditionalFormatting>
  <conditionalFormatting sqref="H13">
    <cfRule type="expression" dxfId="324" priority="295" stopIfTrue="1">
      <formula>$B$3="M USD"</formula>
    </cfRule>
  </conditionalFormatting>
  <conditionalFormatting sqref="I13">
    <cfRule type="expression" dxfId="323" priority="294" stopIfTrue="1">
      <formula>$B$3="M USD"</formula>
    </cfRule>
  </conditionalFormatting>
  <conditionalFormatting sqref="J13">
    <cfRule type="expression" dxfId="322" priority="293" stopIfTrue="1">
      <formula>$B$3="M USD"</formula>
    </cfRule>
  </conditionalFormatting>
  <conditionalFormatting sqref="K13">
    <cfRule type="expression" dxfId="321" priority="292" stopIfTrue="1">
      <formula>$B$3="M USD"</formula>
    </cfRule>
  </conditionalFormatting>
  <conditionalFormatting sqref="L13">
    <cfRule type="expression" dxfId="320" priority="291" stopIfTrue="1">
      <formula>$B$3="M USD"</formula>
    </cfRule>
  </conditionalFormatting>
  <conditionalFormatting sqref="M13">
    <cfRule type="expression" dxfId="319" priority="290" stopIfTrue="1">
      <formula>$B$3="M USD"</formula>
    </cfRule>
  </conditionalFormatting>
  <conditionalFormatting sqref="N13">
    <cfRule type="expression" dxfId="318" priority="289" stopIfTrue="1">
      <formula>$B$3="M USD"</formula>
    </cfRule>
  </conditionalFormatting>
  <conditionalFormatting sqref="O13">
    <cfRule type="expression" dxfId="317" priority="288" stopIfTrue="1">
      <formula>$B$3="M USD"</formula>
    </cfRule>
  </conditionalFormatting>
  <conditionalFormatting sqref="P13">
    <cfRule type="expression" dxfId="316" priority="287" stopIfTrue="1">
      <formula>$B$3="M USD"</formula>
    </cfRule>
  </conditionalFormatting>
  <conditionalFormatting sqref="F14">
    <cfRule type="expression" dxfId="315" priority="286" stopIfTrue="1">
      <formula>$B$3="M USD"</formula>
    </cfRule>
  </conditionalFormatting>
  <conditionalFormatting sqref="G14">
    <cfRule type="expression" dxfId="314" priority="285" stopIfTrue="1">
      <formula>$B$3="M USD"</formula>
    </cfRule>
  </conditionalFormatting>
  <conditionalFormatting sqref="H14">
    <cfRule type="expression" dxfId="313" priority="284" stopIfTrue="1">
      <formula>$B$3="M USD"</formula>
    </cfRule>
  </conditionalFormatting>
  <conditionalFormatting sqref="I14">
    <cfRule type="expression" dxfId="312" priority="283" stopIfTrue="1">
      <formula>$B$3="M USD"</formula>
    </cfRule>
  </conditionalFormatting>
  <conditionalFormatting sqref="J14">
    <cfRule type="expression" dxfId="311" priority="282" stopIfTrue="1">
      <formula>$B$3="M USD"</formula>
    </cfRule>
  </conditionalFormatting>
  <conditionalFormatting sqref="K14">
    <cfRule type="expression" dxfId="310" priority="281" stopIfTrue="1">
      <formula>$B$3="M USD"</formula>
    </cfRule>
  </conditionalFormatting>
  <conditionalFormatting sqref="L14">
    <cfRule type="expression" dxfId="309" priority="280" stopIfTrue="1">
      <formula>$B$3="M USD"</formula>
    </cfRule>
  </conditionalFormatting>
  <conditionalFormatting sqref="M14">
    <cfRule type="expression" dxfId="308" priority="279" stopIfTrue="1">
      <formula>$B$3="M USD"</formula>
    </cfRule>
  </conditionalFormatting>
  <conditionalFormatting sqref="N14">
    <cfRule type="expression" dxfId="307" priority="278" stopIfTrue="1">
      <formula>$B$3="M USD"</formula>
    </cfRule>
  </conditionalFormatting>
  <conditionalFormatting sqref="O14">
    <cfRule type="expression" dxfId="306" priority="277" stopIfTrue="1">
      <formula>$B$3="M USD"</formula>
    </cfRule>
  </conditionalFormatting>
  <conditionalFormatting sqref="P14">
    <cfRule type="expression" dxfId="305" priority="276" stopIfTrue="1">
      <formula>$B$3="M USD"</formula>
    </cfRule>
  </conditionalFormatting>
  <conditionalFormatting sqref="F15">
    <cfRule type="expression" dxfId="304" priority="275" stopIfTrue="1">
      <formula>$B$3="M USD"</formula>
    </cfRule>
  </conditionalFormatting>
  <conditionalFormatting sqref="G15">
    <cfRule type="expression" dxfId="303" priority="274" stopIfTrue="1">
      <formula>$B$3="M USD"</formula>
    </cfRule>
  </conditionalFormatting>
  <conditionalFormatting sqref="H15">
    <cfRule type="expression" dxfId="302" priority="273" stopIfTrue="1">
      <formula>$B$3="M USD"</formula>
    </cfRule>
  </conditionalFormatting>
  <conditionalFormatting sqref="I15">
    <cfRule type="expression" dxfId="301" priority="272" stopIfTrue="1">
      <formula>$B$3="M USD"</formula>
    </cfRule>
  </conditionalFormatting>
  <conditionalFormatting sqref="J15">
    <cfRule type="expression" dxfId="300" priority="271" stopIfTrue="1">
      <formula>$B$3="M USD"</formula>
    </cfRule>
  </conditionalFormatting>
  <conditionalFormatting sqref="K15">
    <cfRule type="expression" dxfId="299" priority="270" stopIfTrue="1">
      <formula>$B$3="M USD"</formula>
    </cfRule>
  </conditionalFormatting>
  <conditionalFormatting sqref="L15">
    <cfRule type="expression" dxfId="298" priority="269" stopIfTrue="1">
      <formula>$B$3="M USD"</formula>
    </cfRule>
  </conditionalFormatting>
  <conditionalFormatting sqref="M15">
    <cfRule type="expression" dxfId="297" priority="268" stopIfTrue="1">
      <formula>$B$3="M USD"</formula>
    </cfRule>
  </conditionalFormatting>
  <conditionalFormatting sqref="N15">
    <cfRule type="expression" dxfId="296" priority="267" stopIfTrue="1">
      <formula>$B$3="M USD"</formula>
    </cfRule>
  </conditionalFormatting>
  <conditionalFormatting sqref="O15">
    <cfRule type="expression" dxfId="295" priority="266" stopIfTrue="1">
      <formula>$B$3="M USD"</formula>
    </cfRule>
  </conditionalFormatting>
  <conditionalFormatting sqref="P15">
    <cfRule type="expression" dxfId="294" priority="265" stopIfTrue="1">
      <formula>$B$3="M USD"</formula>
    </cfRule>
  </conditionalFormatting>
  <conditionalFormatting sqref="F16">
    <cfRule type="expression" dxfId="293" priority="264" stopIfTrue="1">
      <formula>$B$3="M USD"</formula>
    </cfRule>
  </conditionalFormatting>
  <conditionalFormatting sqref="G16">
    <cfRule type="expression" dxfId="292" priority="263" stopIfTrue="1">
      <formula>$B$3="M USD"</formula>
    </cfRule>
  </conditionalFormatting>
  <conditionalFormatting sqref="H16">
    <cfRule type="expression" dxfId="291" priority="262" stopIfTrue="1">
      <formula>$B$3="M USD"</formula>
    </cfRule>
  </conditionalFormatting>
  <conditionalFormatting sqref="I16">
    <cfRule type="expression" dxfId="290" priority="261" stopIfTrue="1">
      <formula>$B$3="M USD"</formula>
    </cfRule>
  </conditionalFormatting>
  <conditionalFormatting sqref="J16">
    <cfRule type="expression" dxfId="289" priority="260" stopIfTrue="1">
      <formula>$B$3="M USD"</formula>
    </cfRule>
  </conditionalFormatting>
  <conditionalFormatting sqref="K16">
    <cfRule type="expression" dxfId="288" priority="259" stopIfTrue="1">
      <formula>$B$3="M USD"</formula>
    </cfRule>
  </conditionalFormatting>
  <conditionalFormatting sqref="L16">
    <cfRule type="expression" dxfId="287" priority="258" stopIfTrue="1">
      <formula>$B$3="M USD"</formula>
    </cfRule>
  </conditionalFormatting>
  <conditionalFormatting sqref="M16">
    <cfRule type="expression" dxfId="286" priority="257" stopIfTrue="1">
      <formula>$B$3="M USD"</formula>
    </cfRule>
  </conditionalFormatting>
  <conditionalFormatting sqref="N16">
    <cfRule type="expression" dxfId="285" priority="256" stopIfTrue="1">
      <formula>$B$3="M USD"</formula>
    </cfRule>
  </conditionalFormatting>
  <conditionalFormatting sqref="O16">
    <cfRule type="expression" dxfId="284" priority="255" stopIfTrue="1">
      <formula>$B$3="M USD"</formula>
    </cfRule>
  </conditionalFormatting>
  <conditionalFormatting sqref="P16">
    <cfRule type="expression" dxfId="283" priority="254" stopIfTrue="1">
      <formula>$B$3="M USD"</formula>
    </cfRule>
  </conditionalFormatting>
  <conditionalFormatting sqref="F17">
    <cfRule type="expression" dxfId="282" priority="253" stopIfTrue="1">
      <formula>$B$3="M USD"</formula>
    </cfRule>
  </conditionalFormatting>
  <conditionalFormatting sqref="G17">
    <cfRule type="expression" dxfId="281" priority="252" stopIfTrue="1">
      <formula>$B$3="M USD"</formula>
    </cfRule>
  </conditionalFormatting>
  <conditionalFormatting sqref="H17">
    <cfRule type="expression" dxfId="280" priority="251" stopIfTrue="1">
      <formula>$B$3="M USD"</formula>
    </cfRule>
  </conditionalFormatting>
  <conditionalFormatting sqref="I17">
    <cfRule type="expression" dxfId="279" priority="250" stopIfTrue="1">
      <formula>$B$3="M USD"</formula>
    </cfRule>
  </conditionalFormatting>
  <conditionalFormatting sqref="J17">
    <cfRule type="expression" dxfId="278" priority="249" stopIfTrue="1">
      <formula>$B$3="M USD"</formula>
    </cfRule>
  </conditionalFormatting>
  <conditionalFormatting sqref="K17">
    <cfRule type="expression" dxfId="277" priority="248" stopIfTrue="1">
      <formula>$B$3="M USD"</formula>
    </cfRule>
  </conditionalFormatting>
  <conditionalFormatting sqref="L17">
    <cfRule type="expression" dxfId="276" priority="247" stopIfTrue="1">
      <formula>$B$3="M USD"</formula>
    </cfRule>
  </conditionalFormatting>
  <conditionalFormatting sqref="M17">
    <cfRule type="expression" dxfId="275" priority="246" stopIfTrue="1">
      <formula>$B$3="M USD"</formula>
    </cfRule>
  </conditionalFormatting>
  <conditionalFormatting sqref="N17">
    <cfRule type="expression" dxfId="274" priority="245" stopIfTrue="1">
      <formula>$B$3="M USD"</formula>
    </cfRule>
  </conditionalFormatting>
  <conditionalFormatting sqref="O17">
    <cfRule type="expression" dxfId="273" priority="244" stopIfTrue="1">
      <formula>$B$3="M USD"</formula>
    </cfRule>
  </conditionalFormatting>
  <conditionalFormatting sqref="P17">
    <cfRule type="expression" dxfId="272" priority="243" stopIfTrue="1">
      <formula>$B$3="M USD"</formula>
    </cfRule>
  </conditionalFormatting>
  <conditionalFormatting sqref="F18">
    <cfRule type="expression" dxfId="271" priority="242" stopIfTrue="1">
      <formula>$B$3="M USD"</formula>
    </cfRule>
  </conditionalFormatting>
  <conditionalFormatting sqref="G18">
    <cfRule type="expression" dxfId="270" priority="241" stopIfTrue="1">
      <formula>$B$3="M USD"</formula>
    </cfRule>
  </conditionalFormatting>
  <conditionalFormatting sqref="H18">
    <cfRule type="expression" dxfId="269" priority="240" stopIfTrue="1">
      <formula>$B$3="M USD"</formula>
    </cfRule>
  </conditionalFormatting>
  <conditionalFormatting sqref="I18">
    <cfRule type="expression" dxfId="268" priority="239" stopIfTrue="1">
      <formula>$B$3="M USD"</formula>
    </cfRule>
  </conditionalFormatting>
  <conditionalFormatting sqref="J18">
    <cfRule type="expression" dxfId="267" priority="238" stopIfTrue="1">
      <formula>$B$3="M USD"</formula>
    </cfRule>
  </conditionalFormatting>
  <conditionalFormatting sqref="K18">
    <cfRule type="expression" dxfId="266" priority="237" stopIfTrue="1">
      <formula>$B$3="M USD"</formula>
    </cfRule>
  </conditionalFormatting>
  <conditionalFormatting sqref="L18">
    <cfRule type="expression" dxfId="265" priority="236" stopIfTrue="1">
      <formula>$B$3="M USD"</formula>
    </cfRule>
  </conditionalFormatting>
  <conditionalFormatting sqref="M18">
    <cfRule type="expression" dxfId="264" priority="235" stopIfTrue="1">
      <formula>$B$3="M USD"</formula>
    </cfRule>
  </conditionalFormatting>
  <conditionalFormatting sqref="N18">
    <cfRule type="expression" dxfId="263" priority="234" stopIfTrue="1">
      <formula>$B$3="M USD"</formula>
    </cfRule>
  </conditionalFormatting>
  <conditionalFormatting sqref="O18">
    <cfRule type="expression" dxfId="262" priority="233" stopIfTrue="1">
      <formula>$B$3="M USD"</formula>
    </cfRule>
  </conditionalFormatting>
  <conditionalFormatting sqref="P18">
    <cfRule type="expression" dxfId="261" priority="232" stopIfTrue="1">
      <formula>$B$3="M USD"</formula>
    </cfRule>
  </conditionalFormatting>
  <conditionalFormatting sqref="F19">
    <cfRule type="expression" dxfId="260" priority="231" stopIfTrue="1">
      <formula>$B$3="M USD"</formula>
    </cfRule>
  </conditionalFormatting>
  <conditionalFormatting sqref="G19">
    <cfRule type="expression" dxfId="259" priority="230" stopIfTrue="1">
      <formula>$B$3="M USD"</formula>
    </cfRule>
  </conditionalFormatting>
  <conditionalFormatting sqref="H19">
    <cfRule type="expression" dxfId="258" priority="229" stopIfTrue="1">
      <formula>$B$3="M USD"</formula>
    </cfRule>
  </conditionalFormatting>
  <conditionalFormatting sqref="I19">
    <cfRule type="expression" dxfId="257" priority="228" stopIfTrue="1">
      <formula>$B$3="M USD"</formula>
    </cfRule>
  </conditionalFormatting>
  <conditionalFormatting sqref="J19">
    <cfRule type="expression" dxfId="256" priority="227" stopIfTrue="1">
      <formula>$B$3="M USD"</formula>
    </cfRule>
  </conditionalFormatting>
  <conditionalFormatting sqref="K19">
    <cfRule type="expression" dxfId="255" priority="226" stopIfTrue="1">
      <formula>$B$3="M USD"</formula>
    </cfRule>
  </conditionalFormatting>
  <conditionalFormatting sqref="L19">
    <cfRule type="expression" dxfId="254" priority="225" stopIfTrue="1">
      <formula>$B$3="M USD"</formula>
    </cfRule>
  </conditionalFormatting>
  <conditionalFormatting sqref="M19">
    <cfRule type="expression" dxfId="253" priority="224" stopIfTrue="1">
      <formula>$B$3="M USD"</formula>
    </cfRule>
  </conditionalFormatting>
  <conditionalFormatting sqref="N19">
    <cfRule type="expression" dxfId="252" priority="223" stopIfTrue="1">
      <formula>$B$3="M USD"</formula>
    </cfRule>
  </conditionalFormatting>
  <conditionalFormatting sqref="O19">
    <cfRule type="expression" dxfId="251" priority="222" stopIfTrue="1">
      <formula>$B$3="M USD"</formula>
    </cfRule>
  </conditionalFormatting>
  <conditionalFormatting sqref="P19">
    <cfRule type="expression" dxfId="250" priority="221" stopIfTrue="1">
      <formula>$B$3="M USD"</formula>
    </cfRule>
  </conditionalFormatting>
  <conditionalFormatting sqref="F20">
    <cfRule type="expression" dxfId="249" priority="220" stopIfTrue="1">
      <formula>$B$3="M USD"</formula>
    </cfRule>
  </conditionalFormatting>
  <conditionalFormatting sqref="G20">
    <cfRule type="expression" dxfId="248" priority="219" stopIfTrue="1">
      <formula>$B$3="M USD"</formula>
    </cfRule>
  </conditionalFormatting>
  <conditionalFormatting sqref="H20">
    <cfRule type="expression" dxfId="247" priority="218" stopIfTrue="1">
      <formula>$B$3="M USD"</formula>
    </cfRule>
  </conditionalFormatting>
  <conditionalFormatting sqref="I20">
    <cfRule type="expression" dxfId="246" priority="217" stopIfTrue="1">
      <formula>$B$3="M USD"</formula>
    </cfRule>
  </conditionalFormatting>
  <conditionalFormatting sqref="J20">
    <cfRule type="expression" dxfId="245" priority="216" stopIfTrue="1">
      <formula>$B$3="M USD"</formula>
    </cfRule>
  </conditionalFormatting>
  <conditionalFormatting sqref="K20">
    <cfRule type="expression" dxfId="244" priority="215" stopIfTrue="1">
      <formula>$B$3="M USD"</formula>
    </cfRule>
  </conditionalFormatting>
  <conditionalFormatting sqref="L20">
    <cfRule type="expression" dxfId="243" priority="214" stopIfTrue="1">
      <formula>$B$3="M USD"</formula>
    </cfRule>
  </conditionalFormatting>
  <conditionalFormatting sqref="M20">
    <cfRule type="expression" dxfId="242" priority="213" stopIfTrue="1">
      <formula>$B$3="M USD"</formula>
    </cfRule>
  </conditionalFormatting>
  <conditionalFormatting sqref="N20">
    <cfRule type="expression" dxfId="241" priority="212" stopIfTrue="1">
      <formula>$B$3="M USD"</formula>
    </cfRule>
  </conditionalFormatting>
  <conditionalFormatting sqref="O20">
    <cfRule type="expression" dxfId="240" priority="211" stopIfTrue="1">
      <formula>$B$3="M USD"</formula>
    </cfRule>
  </conditionalFormatting>
  <conditionalFormatting sqref="P20">
    <cfRule type="expression" dxfId="239" priority="210" stopIfTrue="1">
      <formula>$B$3="M USD"</formula>
    </cfRule>
  </conditionalFormatting>
  <conditionalFormatting sqref="F21">
    <cfRule type="expression" dxfId="238" priority="209" stopIfTrue="1">
      <formula>$B$3="M USD"</formula>
    </cfRule>
  </conditionalFormatting>
  <conditionalFormatting sqref="G21">
    <cfRule type="expression" dxfId="237" priority="208" stopIfTrue="1">
      <formula>$B$3="M USD"</formula>
    </cfRule>
  </conditionalFormatting>
  <conditionalFormatting sqref="H21">
    <cfRule type="expression" dxfId="236" priority="207" stopIfTrue="1">
      <formula>$B$3="M USD"</formula>
    </cfRule>
  </conditionalFormatting>
  <conditionalFormatting sqref="I21">
    <cfRule type="expression" dxfId="235" priority="206" stopIfTrue="1">
      <formula>$B$3="M USD"</formula>
    </cfRule>
  </conditionalFormatting>
  <conditionalFormatting sqref="J21">
    <cfRule type="expression" dxfId="234" priority="205" stopIfTrue="1">
      <formula>$B$3="M USD"</formula>
    </cfRule>
  </conditionalFormatting>
  <conditionalFormatting sqref="K21">
    <cfRule type="expression" dxfId="233" priority="204" stopIfTrue="1">
      <formula>$B$3="M USD"</formula>
    </cfRule>
  </conditionalFormatting>
  <conditionalFormatting sqref="L21">
    <cfRule type="expression" dxfId="232" priority="203" stopIfTrue="1">
      <formula>$B$3="M USD"</formula>
    </cfRule>
  </conditionalFormatting>
  <conditionalFormatting sqref="M21">
    <cfRule type="expression" dxfId="231" priority="202" stopIfTrue="1">
      <formula>$B$3="M USD"</formula>
    </cfRule>
  </conditionalFormatting>
  <conditionalFormatting sqref="N21">
    <cfRule type="expression" dxfId="230" priority="201" stopIfTrue="1">
      <formula>$B$3="M USD"</formula>
    </cfRule>
  </conditionalFormatting>
  <conditionalFormatting sqref="O21">
    <cfRule type="expression" dxfId="229" priority="200" stopIfTrue="1">
      <formula>$B$3="M USD"</formula>
    </cfRule>
  </conditionalFormatting>
  <conditionalFormatting sqref="P21">
    <cfRule type="expression" dxfId="228" priority="199" stopIfTrue="1">
      <formula>$B$3="M USD"</formula>
    </cfRule>
  </conditionalFormatting>
  <conditionalFormatting sqref="F22">
    <cfRule type="expression" dxfId="227" priority="198" stopIfTrue="1">
      <formula>$B$3="M USD"</formula>
    </cfRule>
  </conditionalFormatting>
  <conditionalFormatting sqref="G22">
    <cfRule type="expression" dxfId="226" priority="197" stopIfTrue="1">
      <formula>$B$3="M USD"</formula>
    </cfRule>
  </conditionalFormatting>
  <conditionalFormatting sqref="H22">
    <cfRule type="expression" dxfId="225" priority="196" stopIfTrue="1">
      <formula>$B$3="M USD"</formula>
    </cfRule>
  </conditionalFormatting>
  <conditionalFormatting sqref="I22">
    <cfRule type="expression" dxfId="224" priority="195" stopIfTrue="1">
      <formula>$B$3="M USD"</formula>
    </cfRule>
  </conditionalFormatting>
  <conditionalFormatting sqref="J22">
    <cfRule type="expression" dxfId="223" priority="194" stopIfTrue="1">
      <formula>$B$3="M USD"</formula>
    </cfRule>
  </conditionalFormatting>
  <conditionalFormatting sqref="K22">
    <cfRule type="expression" dxfId="222" priority="193" stopIfTrue="1">
      <formula>$B$3="M USD"</formula>
    </cfRule>
  </conditionalFormatting>
  <conditionalFormatting sqref="L22">
    <cfRule type="expression" dxfId="221" priority="192" stopIfTrue="1">
      <formula>$B$3="M USD"</formula>
    </cfRule>
  </conditionalFormatting>
  <conditionalFormatting sqref="M22">
    <cfRule type="expression" dxfId="220" priority="191" stopIfTrue="1">
      <formula>$B$3="M USD"</formula>
    </cfRule>
  </conditionalFormatting>
  <conditionalFormatting sqref="N22">
    <cfRule type="expression" dxfId="219" priority="190" stopIfTrue="1">
      <formula>$B$3="M USD"</formula>
    </cfRule>
  </conditionalFormatting>
  <conditionalFormatting sqref="O22">
    <cfRule type="expression" dxfId="218" priority="189" stopIfTrue="1">
      <formula>$B$3="M USD"</formula>
    </cfRule>
  </conditionalFormatting>
  <conditionalFormatting sqref="P22">
    <cfRule type="expression" dxfId="217" priority="188" stopIfTrue="1">
      <formula>$B$3="M USD"</formula>
    </cfRule>
  </conditionalFormatting>
  <conditionalFormatting sqref="F23">
    <cfRule type="expression" dxfId="216" priority="187" stopIfTrue="1">
      <formula>$B$3="M USD"</formula>
    </cfRule>
  </conditionalFormatting>
  <conditionalFormatting sqref="G23">
    <cfRule type="expression" dxfId="215" priority="186" stopIfTrue="1">
      <formula>$B$3="M USD"</formula>
    </cfRule>
  </conditionalFormatting>
  <conditionalFormatting sqref="H23">
    <cfRule type="expression" dxfId="214" priority="185" stopIfTrue="1">
      <formula>$B$3="M USD"</formula>
    </cfRule>
  </conditionalFormatting>
  <conditionalFormatting sqref="I23">
    <cfRule type="expression" dxfId="213" priority="184" stopIfTrue="1">
      <formula>$B$3="M USD"</formula>
    </cfRule>
  </conditionalFormatting>
  <conditionalFormatting sqref="J23">
    <cfRule type="expression" dxfId="212" priority="183" stopIfTrue="1">
      <formula>$B$3="M USD"</formula>
    </cfRule>
  </conditionalFormatting>
  <conditionalFormatting sqref="K23">
    <cfRule type="expression" dxfId="211" priority="182" stopIfTrue="1">
      <formula>$B$3="M USD"</formula>
    </cfRule>
  </conditionalFormatting>
  <conditionalFormatting sqref="L23">
    <cfRule type="expression" dxfId="210" priority="181" stopIfTrue="1">
      <formula>$B$3="M USD"</formula>
    </cfRule>
  </conditionalFormatting>
  <conditionalFormatting sqref="M23">
    <cfRule type="expression" dxfId="209" priority="180" stopIfTrue="1">
      <formula>$B$3="M USD"</formula>
    </cfRule>
  </conditionalFormatting>
  <conditionalFormatting sqref="N23">
    <cfRule type="expression" dxfId="208" priority="179" stopIfTrue="1">
      <formula>$B$3="M USD"</formula>
    </cfRule>
  </conditionalFormatting>
  <conditionalFormatting sqref="O23">
    <cfRule type="expression" dxfId="207" priority="178" stopIfTrue="1">
      <formula>$B$3="M USD"</formula>
    </cfRule>
  </conditionalFormatting>
  <conditionalFormatting sqref="P23">
    <cfRule type="expression" dxfId="206" priority="177" stopIfTrue="1">
      <formula>$B$3="M USD"</formula>
    </cfRule>
  </conditionalFormatting>
  <conditionalFormatting sqref="F24">
    <cfRule type="expression" dxfId="205" priority="176" stopIfTrue="1">
      <formula>$B$3="M USD"</formula>
    </cfRule>
  </conditionalFormatting>
  <conditionalFormatting sqref="G24">
    <cfRule type="expression" dxfId="204" priority="175" stopIfTrue="1">
      <formula>$B$3="M USD"</formula>
    </cfRule>
  </conditionalFormatting>
  <conditionalFormatting sqref="H24">
    <cfRule type="expression" dxfId="203" priority="174" stopIfTrue="1">
      <formula>$B$3="M USD"</formula>
    </cfRule>
  </conditionalFormatting>
  <conditionalFormatting sqref="I24">
    <cfRule type="expression" dxfId="202" priority="173" stopIfTrue="1">
      <formula>$B$3="M USD"</formula>
    </cfRule>
  </conditionalFormatting>
  <conditionalFormatting sqref="J24">
    <cfRule type="expression" dxfId="201" priority="172" stopIfTrue="1">
      <formula>$B$3="M USD"</formula>
    </cfRule>
  </conditionalFormatting>
  <conditionalFormatting sqref="K24">
    <cfRule type="expression" dxfId="200" priority="171" stopIfTrue="1">
      <formula>$B$3="M USD"</formula>
    </cfRule>
  </conditionalFormatting>
  <conditionalFormatting sqref="L24">
    <cfRule type="expression" dxfId="199" priority="170" stopIfTrue="1">
      <formula>$B$3="M USD"</formula>
    </cfRule>
  </conditionalFormatting>
  <conditionalFormatting sqref="M24">
    <cfRule type="expression" dxfId="198" priority="169" stopIfTrue="1">
      <formula>$B$3="M USD"</formula>
    </cfRule>
  </conditionalFormatting>
  <conditionalFormatting sqref="N24">
    <cfRule type="expression" dxfId="197" priority="168" stopIfTrue="1">
      <formula>$B$3="M USD"</formula>
    </cfRule>
  </conditionalFormatting>
  <conditionalFormatting sqref="O24">
    <cfRule type="expression" dxfId="196" priority="167" stopIfTrue="1">
      <formula>$B$3="M USD"</formula>
    </cfRule>
  </conditionalFormatting>
  <conditionalFormatting sqref="P24">
    <cfRule type="expression" dxfId="195" priority="166" stopIfTrue="1">
      <formula>$B$3="M USD"</formula>
    </cfRule>
  </conditionalFormatting>
  <conditionalFormatting sqref="F25">
    <cfRule type="expression" dxfId="194" priority="165" stopIfTrue="1">
      <formula>$B$3="M USD"</formula>
    </cfRule>
  </conditionalFormatting>
  <conditionalFormatting sqref="G25">
    <cfRule type="expression" dxfId="193" priority="164" stopIfTrue="1">
      <formula>$B$3="M USD"</formula>
    </cfRule>
  </conditionalFormatting>
  <conditionalFormatting sqref="H25">
    <cfRule type="expression" dxfId="192" priority="163" stopIfTrue="1">
      <formula>$B$3="M USD"</formula>
    </cfRule>
  </conditionalFormatting>
  <conditionalFormatting sqref="I25">
    <cfRule type="expression" dxfId="191" priority="162" stopIfTrue="1">
      <formula>$B$3="M USD"</formula>
    </cfRule>
  </conditionalFormatting>
  <conditionalFormatting sqref="J25">
    <cfRule type="expression" dxfId="190" priority="161" stopIfTrue="1">
      <formula>$B$3="M USD"</formula>
    </cfRule>
  </conditionalFormatting>
  <conditionalFormatting sqref="K25">
    <cfRule type="expression" dxfId="189" priority="160" stopIfTrue="1">
      <formula>$B$3="M USD"</formula>
    </cfRule>
  </conditionalFormatting>
  <conditionalFormatting sqref="L25">
    <cfRule type="expression" dxfId="188" priority="159" stopIfTrue="1">
      <formula>$B$3="M USD"</formula>
    </cfRule>
  </conditionalFormatting>
  <conditionalFormatting sqref="M25">
    <cfRule type="expression" dxfId="187" priority="158" stopIfTrue="1">
      <formula>$B$3="M USD"</formula>
    </cfRule>
  </conditionalFormatting>
  <conditionalFormatting sqref="N25">
    <cfRule type="expression" dxfId="186" priority="157" stopIfTrue="1">
      <formula>$B$3="M USD"</formula>
    </cfRule>
  </conditionalFormatting>
  <conditionalFormatting sqref="O25">
    <cfRule type="expression" dxfId="185" priority="156" stopIfTrue="1">
      <formula>$B$3="M USD"</formula>
    </cfRule>
  </conditionalFormatting>
  <conditionalFormatting sqref="P25">
    <cfRule type="expression" dxfId="184" priority="155" stopIfTrue="1">
      <formula>$B$3="M USD"</formula>
    </cfRule>
  </conditionalFormatting>
  <conditionalFormatting sqref="F26">
    <cfRule type="expression" dxfId="183" priority="154" stopIfTrue="1">
      <formula>$B$3="M USD"</formula>
    </cfRule>
  </conditionalFormatting>
  <conditionalFormatting sqref="G26">
    <cfRule type="expression" dxfId="182" priority="153" stopIfTrue="1">
      <formula>$B$3="M USD"</formula>
    </cfRule>
  </conditionalFormatting>
  <conditionalFormatting sqref="H26">
    <cfRule type="expression" dxfId="181" priority="152" stopIfTrue="1">
      <formula>$B$3="M USD"</formula>
    </cfRule>
  </conditionalFormatting>
  <conditionalFormatting sqref="I26">
    <cfRule type="expression" dxfId="180" priority="151" stopIfTrue="1">
      <formula>$B$3="M USD"</formula>
    </cfRule>
  </conditionalFormatting>
  <conditionalFormatting sqref="J26">
    <cfRule type="expression" dxfId="179" priority="150" stopIfTrue="1">
      <formula>$B$3="M USD"</formula>
    </cfRule>
  </conditionalFormatting>
  <conditionalFormatting sqref="K26">
    <cfRule type="expression" dxfId="178" priority="149" stopIfTrue="1">
      <formula>$B$3="M USD"</formula>
    </cfRule>
  </conditionalFormatting>
  <conditionalFormatting sqref="L26">
    <cfRule type="expression" dxfId="177" priority="148" stopIfTrue="1">
      <formula>$B$3="M USD"</formula>
    </cfRule>
  </conditionalFormatting>
  <conditionalFormatting sqref="M26">
    <cfRule type="expression" dxfId="176" priority="147" stopIfTrue="1">
      <formula>$B$3="M USD"</formula>
    </cfRule>
  </conditionalFormatting>
  <conditionalFormatting sqref="N26">
    <cfRule type="expression" dxfId="175" priority="146" stopIfTrue="1">
      <formula>$B$3="M USD"</formula>
    </cfRule>
  </conditionalFormatting>
  <conditionalFormatting sqref="O26">
    <cfRule type="expression" dxfId="174" priority="145" stopIfTrue="1">
      <formula>$B$3="M USD"</formula>
    </cfRule>
  </conditionalFormatting>
  <conditionalFormatting sqref="P26">
    <cfRule type="expression" dxfId="173" priority="144" stopIfTrue="1">
      <formula>$B$3="M USD"</formula>
    </cfRule>
  </conditionalFormatting>
  <conditionalFormatting sqref="F27">
    <cfRule type="expression" dxfId="172" priority="143" stopIfTrue="1">
      <formula>$B$3="M USD"</formula>
    </cfRule>
  </conditionalFormatting>
  <conditionalFormatting sqref="G27">
    <cfRule type="expression" dxfId="171" priority="142" stopIfTrue="1">
      <formula>$B$3="M USD"</formula>
    </cfRule>
  </conditionalFormatting>
  <conditionalFormatting sqref="H27">
    <cfRule type="expression" dxfId="170" priority="141" stopIfTrue="1">
      <formula>$B$3="M USD"</formula>
    </cfRule>
  </conditionalFormatting>
  <conditionalFormatting sqref="I27">
    <cfRule type="expression" dxfId="169" priority="140" stopIfTrue="1">
      <formula>$B$3="M USD"</formula>
    </cfRule>
  </conditionalFormatting>
  <conditionalFormatting sqref="J27">
    <cfRule type="expression" dxfId="168" priority="139" stopIfTrue="1">
      <formula>$B$3="M USD"</formula>
    </cfRule>
  </conditionalFormatting>
  <conditionalFormatting sqref="K27">
    <cfRule type="expression" dxfId="167" priority="138" stopIfTrue="1">
      <formula>$B$3="M USD"</formula>
    </cfRule>
  </conditionalFormatting>
  <conditionalFormatting sqref="L27">
    <cfRule type="expression" dxfId="166" priority="137" stopIfTrue="1">
      <formula>$B$3="M USD"</formula>
    </cfRule>
  </conditionalFormatting>
  <conditionalFormatting sqref="M27">
    <cfRule type="expression" dxfId="165" priority="136" stopIfTrue="1">
      <formula>$B$3="M USD"</formula>
    </cfRule>
  </conditionalFormatting>
  <conditionalFormatting sqref="N27">
    <cfRule type="expression" dxfId="164" priority="135" stopIfTrue="1">
      <formula>$B$3="M USD"</formula>
    </cfRule>
  </conditionalFormatting>
  <conditionalFormatting sqref="O27">
    <cfRule type="expression" dxfId="163" priority="134" stopIfTrue="1">
      <formula>$B$3="M USD"</formula>
    </cfRule>
  </conditionalFormatting>
  <conditionalFormatting sqref="P27">
    <cfRule type="expression" dxfId="162" priority="133" stopIfTrue="1">
      <formula>$B$3="M USD"</formula>
    </cfRule>
  </conditionalFormatting>
  <conditionalFormatting sqref="F28">
    <cfRule type="expression" dxfId="161" priority="132" stopIfTrue="1">
      <formula>$B$3="M USD"</formula>
    </cfRule>
  </conditionalFormatting>
  <conditionalFormatting sqref="G28">
    <cfRule type="expression" dxfId="160" priority="131" stopIfTrue="1">
      <formula>$B$3="M USD"</formula>
    </cfRule>
  </conditionalFormatting>
  <conditionalFormatting sqref="H28">
    <cfRule type="expression" dxfId="159" priority="130" stopIfTrue="1">
      <formula>$B$3="M USD"</formula>
    </cfRule>
  </conditionalFormatting>
  <conditionalFormatting sqref="I28">
    <cfRule type="expression" dxfId="158" priority="129" stopIfTrue="1">
      <formula>$B$3="M USD"</formula>
    </cfRule>
  </conditionalFormatting>
  <conditionalFormatting sqref="J28">
    <cfRule type="expression" dxfId="157" priority="128" stopIfTrue="1">
      <formula>$B$3="M USD"</formula>
    </cfRule>
  </conditionalFormatting>
  <conditionalFormatting sqref="K28">
    <cfRule type="expression" dxfId="156" priority="127" stopIfTrue="1">
      <formula>$B$3="M USD"</formula>
    </cfRule>
  </conditionalFormatting>
  <conditionalFormatting sqref="L28">
    <cfRule type="expression" dxfId="155" priority="126" stopIfTrue="1">
      <formula>$B$3="M USD"</formula>
    </cfRule>
  </conditionalFormatting>
  <conditionalFormatting sqref="M28">
    <cfRule type="expression" dxfId="154" priority="125" stopIfTrue="1">
      <formula>$B$3="M USD"</formula>
    </cfRule>
  </conditionalFormatting>
  <conditionalFormatting sqref="N28">
    <cfRule type="expression" dxfId="153" priority="124" stopIfTrue="1">
      <formula>$B$3="M USD"</formula>
    </cfRule>
  </conditionalFormatting>
  <conditionalFormatting sqref="O28">
    <cfRule type="expression" dxfId="152" priority="123" stopIfTrue="1">
      <formula>$B$3="M USD"</formula>
    </cfRule>
  </conditionalFormatting>
  <conditionalFormatting sqref="P28">
    <cfRule type="expression" dxfId="151" priority="122" stopIfTrue="1">
      <formula>$B$3="M USD"</formula>
    </cfRule>
  </conditionalFormatting>
  <conditionalFormatting sqref="F29">
    <cfRule type="expression" dxfId="150" priority="121" stopIfTrue="1">
      <formula>$B$3="M USD"</formula>
    </cfRule>
  </conditionalFormatting>
  <conditionalFormatting sqref="G29">
    <cfRule type="expression" dxfId="149" priority="120" stopIfTrue="1">
      <formula>$B$3="M USD"</formula>
    </cfRule>
  </conditionalFormatting>
  <conditionalFormatting sqref="H29">
    <cfRule type="expression" dxfId="148" priority="119" stopIfTrue="1">
      <formula>$B$3="M USD"</formula>
    </cfRule>
  </conditionalFormatting>
  <conditionalFormatting sqref="I29">
    <cfRule type="expression" dxfId="147" priority="118" stopIfTrue="1">
      <formula>$B$3="M USD"</formula>
    </cfRule>
  </conditionalFormatting>
  <conditionalFormatting sqref="J29">
    <cfRule type="expression" dxfId="146" priority="117" stopIfTrue="1">
      <formula>$B$3="M USD"</formula>
    </cfRule>
  </conditionalFormatting>
  <conditionalFormatting sqref="K29">
    <cfRule type="expression" dxfId="145" priority="116" stopIfTrue="1">
      <formula>$B$3="M USD"</formula>
    </cfRule>
  </conditionalFormatting>
  <conditionalFormatting sqref="L29">
    <cfRule type="expression" dxfId="144" priority="115" stopIfTrue="1">
      <formula>$B$3="M USD"</formula>
    </cfRule>
  </conditionalFormatting>
  <conditionalFormatting sqref="M29">
    <cfRule type="expression" dxfId="143" priority="114" stopIfTrue="1">
      <formula>$B$3="M USD"</formula>
    </cfRule>
  </conditionalFormatting>
  <conditionalFormatting sqref="N29">
    <cfRule type="expression" dxfId="142" priority="113" stopIfTrue="1">
      <formula>$B$3="M USD"</formula>
    </cfRule>
  </conditionalFormatting>
  <conditionalFormatting sqref="O29">
    <cfRule type="expression" dxfId="141" priority="112" stopIfTrue="1">
      <formula>$B$3="M USD"</formula>
    </cfRule>
  </conditionalFormatting>
  <conditionalFormatting sqref="P29">
    <cfRule type="expression" dxfId="140" priority="111" stopIfTrue="1">
      <formula>$B$3="M USD"</formula>
    </cfRule>
  </conditionalFormatting>
  <conditionalFormatting sqref="F30">
    <cfRule type="expression" dxfId="139" priority="110" stopIfTrue="1">
      <formula>$B$3="M USD"</formula>
    </cfRule>
  </conditionalFormatting>
  <conditionalFormatting sqref="G30">
    <cfRule type="expression" dxfId="138" priority="109" stopIfTrue="1">
      <formula>$B$3="M USD"</formula>
    </cfRule>
  </conditionalFormatting>
  <conditionalFormatting sqref="H30">
    <cfRule type="expression" dxfId="137" priority="108" stopIfTrue="1">
      <formula>$B$3="M USD"</formula>
    </cfRule>
  </conditionalFormatting>
  <conditionalFormatting sqref="I30">
    <cfRule type="expression" dxfId="136" priority="107" stopIfTrue="1">
      <formula>$B$3="M USD"</formula>
    </cfRule>
  </conditionalFormatting>
  <conditionalFormatting sqref="J30">
    <cfRule type="expression" dxfId="135" priority="106" stopIfTrue="1">
      <formula>$B$3="M USD"</formula>
    </cfRule>
  </conditionalFormatting>
  <conditionalFormatting sqref="K30">
    <cfRule type="expression" dxfId="134" priority="105" stopIfTrue="1">
      <formula>$B$3="M USD"</formula>
    </cfRule>
  </conditionalFormatting>
  <conditionalFormatting sqref="L30">
    <cfRule type="expression" dxfId="133" priority="104" stopIfTrue="1">
      <formula>$B$3="M USD"</formula>
    </cfRule>
  </conditionalFormatting>
  <conditionalFormatting sqref="M30">
    <cfRule type="expression" dxfId="132" priority="103" stopIfTrue="1">
      <formula>$B$3="M USD"</formula>
    </cfRule>
  </conditionalFormatting>
  <conditionalFormatting sqref="N30">
    <cfRule type="expression" dxfId="131" priority="102" stopIfTrue="1">
      <formula>$B$3="M USD"</formula>
    </cfRule>
  </conditionalFormatting>
  <conditionalFormatting sqref="O30">
    <cfRule type="expression" dxfId="130" priority="101" stopIfTrue="1">
      <formula>$B$3="M USD"</formula>
    </cfRule>
  </conditionalFormatting>
  <conditionalFormatting sqref="P30">
    <cfRule type="expression" dxfId="129" priority="100" stopIfTrue="1">
      <formula>$B$3="M USD"</formula>
    </cfRule>
  </conditionalFormatting>
  <conditionalFormatting sqref="F31">
    <cfRule type="expression" dxfId="128" priority="99" stopIfTrue="1">
      <formula>$B$3="M USD"</formula>
    </cfRule>
  </conditionalFormatting>
  <conditionalFormatting sqref="G31">
    <cfRule type="expression" dxfId="127" priority="98" stopIfTrue="1">
      <formula>$B$3="M USD"</formula>
    </cfRule>
  </conditionalFormatting>
  <conditionalFormatting sqref="H31">
    <cfRule type="expression" dxfId="126" priority="97" stopIfTrue="1">
      <formula>$B$3="M USD"</formula>
    </cfRule>
  </conditionalFormatting>
  <conditionalFormatting sqref="I31">
    <cfRule type="expression" dxfId="125" priority="96" stopIfTrue="1">
      <formula>$B$3="M USD"</formula>
    </cfRule>
  </conditionalFormatting>
  <conditionalFormatting sqref="J31">
    <cfRule type="expression" dxfId="124" priority="95" stopIfTrue="1">
      <formula>$B$3="M USD"</formula>
    </cfRule>
  </conditionalFormatting>
  <conditionalFormatting sqref="K31">
    <cfRule type="expression" dxfId="123" priority="94" stopIfTrue="1">
      <formula>$B$3="M USD"</formula>
    </cfRule>
  </conditionalFormatting>
  <conditionalFormatting sqref="L31">
    <cfRule type="expression" dxfId="122" priority="93" stopIfTrue="1">
      <formula>$B$3="M USD"</formula>
    </cfRule>
  </conditionalFormatting>
  <conditionalFormatting sqref="M31">
    <cfRule type="expression" dxfId="121" priority="92" stopIfTrue="1">
      <formula>$B$3="M USD"</formula>
    </cfRule>
  </conditionalFormatting>
  <conditionalFormatting sqref="N31">
    <cfRule type="expression" dxfId="120" priority="91" stopIfTrue="1">
      <formula>$B$3="M USD"</formula>
    </cfRule>
  </conditionalFormatting>
  <conditionalFormatting sqref="O31">
    <cfRule type="expression" dxfId="119" priority="90" stopIfTrue="1">
      <formula>$B$3="M USD"</formula>
    </cfRule>
  </conditionalFormatting>
  <conditionalFormatting sqref="P31">
    <cfRule type="expression" dxfId="118" priority="89" stopIfTrue="1">
      <formula>$B$3="M USD"</formula>
    </cfRule>
  </conditionalFormatting>
  <conditionalFormatting sqref="F32">
    <cfRule type="expression" dxfId="117" priority="88" stopIfTrue="1">
      <formula>$B$3="M USD"</formula>
    </cfRule>
  </conditionalFormatting>
  <conditionalFormatting sqref="G32">
    <cfRule type="expression" dxfId="116" priority="87" stopIfTrue="1">
      <formula>$B$3="M USD"</formula>
    </cfRule>
  </conditionalFormatting>
  <conditionalFormatting sqref="H32">
    <cfRule type="expression" dxfId="115" priority="86" stopIfTrue="1">
      <formula>$B$3="M USD"</formula>
    </cfRule>
  </conditionalFormatting>
  <conditionalFormatting sqref="I32">
    <cfRule type="expression" dxfId="114" priority="85" stopIfTrue="1">
      <formula>$B$3="M USD"</formula>
    </cfRule>
  </conditionalFormatting>
  <conditionalFormatting sqref="J32">
    <cfRule type="expression" dxfId="113" priority="84" stopIfTrue="1">
      <formula>$B$3="M USD"</formula>
    </cfRule>
  </conditionalFormatting>
  <conditionalFormatting sqref="K32">
    <cfRule type="expression" dxfId="112" priority="83" stopIfTrue="1">
      <formula>$B$3="M USD"</formula>
    </cfRule>
  </conditionalFormatting>
  <conditionalFormatting sqref="L32">
    <cfRule type="expression" dxfId="111" priority="82" stopIfTrue="1">
      <formula>$B$3="M USD"</formula>
    </cfRule>
  </conditionalFormatting>
  <conditionalFormatting sqref="M32">
    <cfRule type="expression" dxfId="110" priority="81" stopIfTrue="1">
      <formula>$B$3="M USD"</formula>
    </cfRule>
  </conditionalFormatting>
  <conditionalFormatting sqref="N32">
    <cfRule type="expression" dxfId="109" priority="80" stopIfTrue="1">
      <formula>$B$3="M USD"</formula>
    </cfRule>
  </conditionalFormatting>
  <conditionalFormatting sqref="O32">
    <cfRule type="expression" dxfId="108" priority="79" stopIfTrue="1">
      <formula>$B$3="M USD"</formula>
    </cfRule>
  </conditionalFormatting>
  <conditionalFormatting sqref="P32">
    <cfRule type="expression" dxfId="107" priority="78" stopIfTrue="1">
      <formula>$B$3="M USD"</formula>
    </cfRule>
  </conditionalFormatting>
  <conditionalFormatting sqref="F33">
    <cfRule type="expression" dxfId="106" priority="77" stopIfTrue="1">
      <formula>$B$3="M USD"</formula>
    </cfRule>
  </conditionalFormatting>
  <conditionalFormatting sqref="G33">
    <cfRule type="expression" dxfId="105" priority="76" stopIfTrue="1">
      <formula>$B$3="M USD"</formula>
    </cfRule>
  </conditionalFormatting>
  <conditionalFormatting sqref="H33">
    <cfRule type="expression" dxfId="104" priority="75" stopIfTrue="1">
      <formula>$B$3="M USD"</formula>
    </cfRule>
  </conditionalFormatting>
  <conditionalFormatting sqref="I33">
    <cfRule type="expression" dxfId="103" priority="74" stopIfTrue="1">
      <formula>$B$3="M USD"</formula>
    </cfRule>
  </conditionalFormatting>
  <conditionalFormatting sqref="J33">
    <cfRule type="expression" dxfId="102" priority="73" stopIfTrue="1">
      <formula>$B$3="M USD"</formula>
    </cfRule>
  </conditionalFormatting>
  <conditionalFormatting sqref="K33">
    <cfRule type="expression" dxfId="101" priority="72" stopIfTrue="1">
      <formula>$B$3="M USD"</formula>
    </cfRule>
  </conditionalFormatting>
  <conditionalFormatting sqref="L33">
    <cfRule type="expression" dxfId="100" priority="71" stopIfTrue="1">
      <formula>$B$3="M USD"</formula>
    </cfRule>
  </conditionalFormatting>
  <conditionalFormatting sqref="M33">
    <cfRule type="expression" dxfId="99" priority="70" stopIfTrue="1">
      <formula>$B$3="M USD"</formula>
    </cfRule>
  </conditionalFormatting>
  <conditionalFormatting sqref="N33">
    <cfRule type="expression" dxfId="98" priority="69" stopIfTrue="1">
      <formula>$B$3="M USD"</formula>
    </cfRule>
  </conditionalFormatting>
  <conditionalFormatting sqref="O33">
    <cfRule type="expression" dxfId="97" priority="68" stopIfTrue="1">
      <formula>$B$3="M USD"</formula>
    </cfRule>
  </conditionalFormatting>
  <conditionalFormatting sqref="P33">
    <cfRule type="expression" dxfId="96" priority="67" stopIfTrue="1">
      <formula>$B$3="M USD"</formula>
    </cfRule>
  </conditionalFormatting>
  <conditionalFormatting sqref="F34">
    <cfRule type="expression" dxfId="95" priority="66" stopIfTrue="1">
      <formula>$B$3="M USD"</formula>
    </cfRule>
  </conditionalFormatting>
  <conditionalFormatting sqref="G34">
    <cfRule type="expression" dxfId="94" priority="65" stopIfTrue="1">
      <formula>$B$3="M USD"</formula>
    </cfRule>
  </conditionalFormatting>
  <conditionalFormatting sqref="H34">
    <cfRule type="expression" dxfId="93" priority="64" stopIfTrue="1">
      <formula>$B$3="M USD"</formula>
    </cfRule>
  </conditionalFormatting>
  <conditionalFormatting sqref="I34">
    <cfRule type="expression" dxfId="92" priority="63" stopIfTrue="1">
      <formula>$B$3="M USD"</formula>
    </cfRule>
  </conditionalFormatting>
  <conditionalFormatting sqref="J34">
    <cfRule type="expression" dxfId="91" priority="62" stopIfTrue="1">
      <formula>$B$3="M USD"</formula>
    </cfRule>
  </conditionalFormatting>
  <conditionalFormatting sqref="K34">
    <cfRule type="expression" dxfId="90" priority="61" stopIfTrue="1">
      <formula>$B$3="M USD"</formula>
    </cfRule>
  </conditionalFormatting>
  <conditionalFormatting sqref="L34">
    <cfRule type="expression" dxfId="89" priority="60" stopIfTrue="1">
      <formula>$B$3="M USD"</formula>
    </cfRule>
  </conditionalFormatting>
  <conditionalFormatting sqref="M34">
    <cfRule type="expression" dxfId="88" priority="59" stopIfTrue="1">
      <formula>$B$3="M USD"</formula>
    </cfRule>
  </conditionalFormatting>
  <conditionalFormatting sqref="N34">
    <cfRule type="expression" dxfId="87" priority="58" stopIfTrue="1">
      <formula>$B$3="M USD"</formula>
    </cfRule>
  </conditionalFormatting>
  <conditionalFormatting sqref="O34">
    <cfRule type="expression" dxfId="86" priority="57" stopIfTrue="1">
      <formula>$B$3="M USD"</formula>
    </cfRule>
  </conditionalFormatting>
  <conditionalFormatting sqref="P34">
    <cfRule type="expression" dxfId="85" priority="56" stopIfTrue="1">
      <formula>$B$3="M USD"</formula>
    </cfRule>
  </conditionalFormatting>
  <conditionalFormatting sqref="F35">
    <cfRule type="expression" dxfId="84" priority="55" stopIfTrue="1">
      <formula>$B$3="M USD"</formula>
    </cfRule>
  </conditionalFormatting>
  <conditionalFormatting sqref="G35">
    <cfRule type="expression" dxfId="83" priority="54" stopIfTrue="1">
      <formula>$B$3="M USD"</formula>
    </cfRule>
  </conditionalFormatting>
  <conditionalFormatting sqref="H35">
    <cfRule type="expression" dxfId="82" priority="53" stopIfTrue="1">
      <formula>$B$3="M USD"</formula>
    </cfRule>
  </conditionalFormatting>
  <conditionalFormatting sqref="I35">
    <cfRule type="expression" dxfId="81" priority="52" stopIfTrue="1">
      <formula>$B$3="M USD"</formula>
    </cfRule>
  </conditionalFormatting>
  <conditionalFormatting sqref="J35">
    <cfRule type="expression" dxfId="80" priority="51" stopIfTrue="1">
      <formula>$B$3="M USD"</formula>
    </cfRule>
  </conditionalFormatting>
  <conditionalFormatting sqref="K35">
    <cfRule type="expression" dxfId="79" priority="50" stopIfTrue="1">
      <formula>$B$3="M USD"</formula>
    </cfRule>
  </conditionalFormatting>
  <conditionalFormatting sqref="L35">
    <cfRule type="expression" dxfId="78" priority="49" stopIfTrue="1">
      <formula>$B$3="M USD"</formula>
    </cfRule>
  </conditionalFormatting>
  <conditionalFormatting sqref="M35">
    <cfRule type="expression" dxfId="77" priority="48" stopIfTrue="1">
      <formula>$B$3="M USD"</formula>
    </cfRule>
  </conditionalFormatting>
  <conditionalFormatting sqref="N35">
    <cfRule type="expression" dxfId="76" priority="47" stopIfTrue="1">
      <formula>$B$3="M USD"</formula>
    </cfRule>
  </conditionalFormatting>
  <conditionalFormatting sqref="O35">
    <cfRule type="expression" dxfId="75" priority="46" stopIfTrue="1">
      <formula>$B$3="M USD"</formula>
    </cfRule>
  </conditionalFormatting>
  <conditionalFormatting sqref="P35">
    <cfRule type="expression" dxfId="74" priority="45" stopIfTrue="1">
      <formula>$B$3="M USD"</formula>
    </cfRule>
  </conditionalFormatting>
  <conditionalFormatting sqref="F36">
    <cfRule type="expression" dxfId="73" priority="44" stopIfTrue="1">
      <formula>$B$3="M USD"</formula>
    </cfRule>
  </conditionalFormatting>
  <conditionalFormatting sqref="G36">
    <cfRule type="expression" dxfId="72" priority="43" stopIfTrue="1">
      <formula>$B$3="M USD"</formula>
    </cfRule>
  </conditionalFormatting>
  <conditionalFormatting sqref="H36">
    <cfRule type="expression" dxfId="71" priority="42" stopIfTrue="1">
      <formula>$B$3="M USD"</formula>
    </cfRule>
  </conditionalFormatting>
  <conditionalFormatting sqref="I36">
    <cfRule type="expression" dxfId="70" priority="41" stopIfTrue="1">
      <formula>$B$3="M USD"</formula>
    </cfRule>
  </conditionalFormatting>
  <conditionalFormatting sqref="J36">
    <cfRule type="expression" dxfId="69" priority="40" stopIfTrue="1">
      <formula>$B$3="M USD"</formula>
    </cfRule>
  </conditionalFormatting>
  <conditionalFormatting sqref="K36">
    <cfRule type="expression" dxfId="68" priority="39" stopIfTrue="1">
      <formula>$B$3="M USD"</formula>
    </cfRule>
  </conditionalFormatting>
  <conditionalFormatting sqref="L36">
    <cfRule type="expression" dxfId="67" priority="38" stopIfTrue="1">
      <formula>$B$3="M USD"</formula>
    </cfRule>
  </conditionalFormatting>
  <conditionalFormatting sqref="M36">
    <cfRule type="expression" dxfId="66" priority="37" stopIfTrue="1">
      <formula>$B$3="M USD"</formula>
    </cfRule>
  </conditionalFormatting>
  <conditionalFormatting sqref="N36">
    <cfRule type="expression" dxfId="65" priority="36" stopIfTrue="1">
      <formula>$B$3="M USD"</formula>
    </cfRule>
  </conditionalFormatting>
  <conditionalFormatting sqref="O36">
    <cfRule type="expression" dxfId="64" priority="35" stopIfTrue="1">
      <formula>$B$3="M USD"</formula>
    </cfRule>
  </conditionalFormatting>
  <conditionalFormatting sqref="P36">
    <cfRule type="expression" dxfId="63" priority="34" stopIfTrue="1">
      <formula>$B$3="M USD"</formula>
    </cfRule>
  </conditionalFormatting>
  <conditionalFormatting sqref="F37">
    <cfRule type="expression" dxfId="62" priority="33" stopIfTrue="1">
      <formula>$B$3="M USD"</formula>
    </cfRule>
  </conditionalFormatting>
  <conditionalFormatting sqref="G37">
    <cfRule type="expression" dxfId="61" priority="32" stopIfTrue="1">
      <formula>$B$3="M USD"</formula>
    </cfRule>
  </conditionalFormatting>
  <conditionalFormatting sqref="H37">
    <cfRule type="expression" dxfId="60" priority="31" stopIfTrue="1">
      <formula>$B$3="M USD"</formula>
    </cfRule>
  </conditionalFormatting>
  <conditionalFormatting sqref="I37">
    <cfRule type="expression" dxfId="59" priority="30" stopIfTrue="1">
      <formula>$B$3="M USD"</formula>
    </cfRule>
  </conditionalFormatting>
  <conditionalFormatting sqref="J37">
    <cfRule type="expression" dxfId="58" priority="29" stopIfTrue="1">
      <formula>$B$3="M USD"</formula>
    </cfRule>
  </conditionalFormatting>
  <conditionalFormatting sqref="K37">
    <cfRule type="expression" dxfId="57" priority="28" stopIfTrue="1">
      <formula>$B$3="M USD"</formula>
    </cfRule>
  </conditionalFormatting>
  <conditionalFormatting sqref="L37">
    <cfRule type="expression" dxfId="56" priority="27" stopIfTrue="1">
      <formula>$B$3="M USD"</formula>
    </cfRule>
  </conditionalFormatting>
  <conditionalFormatting sqref="M37">
    <cfRule type="expression" dxfId="55" priority="26" stopIfTrue="1">
      <formula>$B$3="M USD"</formula>
    </cfRule>
  </conditionalFormatting>
  <conditionalFormatting sqref="N37">
    <cfRule type="expression" dxfId="54" priority="25" stopIfTrue="1">
      <formula>$B$3="M USD"</formula>
    </cfRule>
  </conditionalFormatting>
  <conditionalFormatting sqref="O37">
    <cfRule type="expression" dxfId="53" priority="24" stopIfTrue="1">
      <formula>$B$3="M USD"</formula>
    </cfRule>
  </conditionalFormatting>
  <conditionalFormatting sqref="P37">
    <cfRule type="expression" dxfId="52" priority="23" stopIfTrue="1">
      <formula>$B$3="M USD"</formula>
    </cfRule>
  </conditionalFormatting>
  <conditionalFormatting sqref="F38">
    <cfRule type="expression" dxfId="51" priority="22" stopIfTrue="1">
      <formula>$B$3="M USD"</formula>
    </cfRule>
  </conditionalFormatting>
  <conditionalFormatting sqref="G38">
    <cfRule type="expression" dxfId="50" priority="21" stopIfTrue="1">
      <formula>$B$3="M USD"</formula>
    </cfRule>
  </conditionalFormatting>
  <conditionalFormatting sqref="H38">
    <cfRule type="expression" dxfId="49" priority="20" stopIfTrue="1">
      <formula>$B$3="M USD"</formula>
    </cfRule>
  </conditionalFormatting>
  <conditionalFormatting sqref="I38">
    <cfRule type="expression" dxfId="48" priority="19" stopIfTrue="1">
      <formula>$B$3="M USD"</formula>
    </cfRule>
  </conditionalFormatting>
  <conditionalFormatting sqref="J38">
    <cfRule type="expression" dxfId="47" priority="18" stopIfTrue="1">
      <formula>$B$3="M USD"</formula>
    </cfRule>
  </conditionalFormatting>
  <conditionalFormatting sqref="K38">
    <cfRule type="expression" dxfId="46" priority="17" stopIfTrue="1">
      <formula>$B$3="M USD"</formula>
    </cfRule>
  </conditionalFormatting>
  <conditionalFormatting sqref="L38">
    <cfRule type="expression" dxfId="45" priority="16" stopIfTrue="1">
      <formula>$B$3="M USD"</formula>
    </cfRule>
  </conditionalFormatting>
  <conditionalFormatting sqref="M38">
    <cfRule type="expression" dxfId="44" priority="15" stopIfTrue="1">
      <formula>$B$3="M USD"</formula>
    </cfRule>
  </conditionalFormatting>
  <conditionalFormatting sqref="N38">
    <cfRule type="expression" dxfId="43" priority="14" stopIfTrue="1">
      <formula>$B$3="M USD"</formula>
    </cfRule>
  </conditionalFormatting>
  <conditionalFormatting sqref="O38">
    <cfRule type="expression" dxfId="42" priority="13" stopIfTrue="1">
      <formula>$B$3="M USD"</formula>
    </cfRule>
  </conditionalFormatting>
  <conditionalFormatting sqref="P38">
    <cfRule type="expression" dxfId="41" priority="12" stopIfTrue="1">
      <formula>$B$3="M USD"</formula>
    </cfRule>
  </conditionalFormatting>
  <conditionalFormatting sqref="F39">
    <cfRule type="expression" dxfId="40" priority="11" stopIfTrue="1">
      <formula>$B$3="M USD"</formula>
    </cfRule>
  </conditionalFormatting>
  <conditionalFormatting sqref="G39">
    <cfRule type="expression" dxfId="39" priority="10" stopIfTrue="1">
      <formula>$B$3="M USD"</formula>
    </cfRule>
  </conditionalFormatting>
  <conditionalFormatting sqref="H39">
    <cfRule type="expression" dxfId="38" priority="9" stopIfTrue="1">
      <formula>$B$3="M USD"</formula>
    </cfRule>
  </conditionalFormatting>
  <conditionalFormatting sqref="I39">
    <cfRule type="expression" dxfId="37" priority="8" stopIfTrue="1">
      <formula>$B$3="M USD"</formula>
    </cfRule>
  </conditionalFormatting>
  <conditionalFormatting sqref="J39">
    <cfRule type="expression" dxfId="36" priority="7" stopIfTrue="1">
      <formula>$B$3="M USD"</formula>
    </cfRule>
  </conditionalFormatting>
  <conditionalFormatting sqref="K39">
    <cfRule type="expression" dxfId="35" priority="6" stopIfTrue="1">
      <formula>$B$3="M USD"</formula>
    </cfRule>
  </conditionalFormatting>
  <conditionalFormatting sqref="L39">
    <cfRule type="expression" dxfId="34" priority="5" stopIfTrue="1">
      <formula>$B$3="M USD"</formula>
    </cfRule>
  </conditionalFormatting>
  <conditionalFormatting sqref="M39">
    <cfRule type="expression" dxfId="33" priority="4" stopIfTrue="1">
      <formula>$B$3="M USD"</formula>
    </cfRule>
  </conditionalFormatting>
  <conditionalFormatting sqref="N39">
    <cfRule type="expression" dxfId="32" priority="3" stopIfTrue="1">
      <formula>$B$3="M USD"</formula>
    </cfRule>
  </conditionalFormatting>
  <conditionalFormatting sqref="O39">
    <cfRule type="expression" dxfId="31" priority="2" stopIfTrue="1">
      <formula>$B$3="M USD"</formula>
    </cfRule>
  </conditionalFormatting>
  <conditionalFormatting sqref="P39">
    <cfRule type="expression" dxfId="30" priority="1" stopIfTrue="1">
      <formula>$B$3="M USD"</formula>
    </cfRule>
  </conditionalFormatting>
  <dataValidations count="1">
    <dataValidation type="list" allowBlank="1" showInputMessage="1" showErrorMessage="1" sqref="B3" xr:uid="{994898FD-DB60-4E6D-A0F8-7F0C3F9CE009}">
      <formula1>"USD, M USD"</formula1>
    </dataValidation>
  </dataValidations>
  <pageMargins left="0.25" right="0.25" top="0.75" bottom="0.75" header="0.3" footer="0.3"/>
  <pageSetup paperSize="9" scale="38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B6A1A-EB80-4C23-850C-1D4FC9F35F6E}">
  <sheetPr>
    <tabColor rgb="FF00324B"/>
    <pageSetUpPr fitToPage="1"/>
  </sheetPr>
  <dimension ref="A1:O12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4.125" defaultRowHeight="14.25" customHeight="1" x14ac:dyDescent="0.3"/>
  <cols>
    <col min="1" max="1" width="14.125" style="5"/>
    <col min="2" max="5" width="14.125" style="4"/>
    <col min="6" max="13" width="14.125" style="5"/>
    <col min="14" max="14" width="14.125" style="5" customWidth="1"/>
    <col min="15" max="16384" width="14.125" style="5"/>
  </cols>
  <sheetData>
    <row r="1" spans="1:15" s="1" customFormat="1" ht="14.25" customHeight="1" x14ac:dyDescent="0.3">
      <c r="A1" s="22" t="s">
        <v>171</v>
      </c>
      <c r="B1" s="2"/>
      <c r="C1" s="2"/>
      <c r="D1" s="2"/>
      <c r="E1" s="2"/>
    </row>
    <row r="2" spans="1:15" ht="14.25" customHeight="1" x14ac:dyDescent="0.3">
      <c r="A2" s="3" t="s">
        <v>172</v>
      </c>
    </row>
    <row r="3" spans="1:15" ht="14.25" customHeight="1" x14ac:dyDescent="0.3">
      <c r="A3" s="3"/>
      <c r="F3" s="26" t="s">
        <v>87</v>
      </c>
      <c r="G3" s="26"/>
      <c r="H3" s="26"/>
      <c r="I3" s="27" t="s">
        <v>173</v>
      </c>
      <c r="J3" s="27"/>
      <c r="K3" s="27"/>
      <c r="L3" s="27"/>
      <c r="M3" s="27"/>
    </row>
    <row r="4" spans="1:15" s="4" customFormat="1" ht="14.25" customHeight="1" x14ac:dyDescent="0.3">
      <c r="A4" s="91"/>
      <c r="B4" s="7"/>
      <c r="C4" s="7"/>
      <c r="D4" s="7"/>
      <c r="E4" s="7" t="s">
        <v>85</v>
      </c>
      <c r="F4" s="16">
        <v>2023</v>
      </c>
      <c r="G4" s="16">
        <v>2024</v>
      </c>
      <c r="H4" s="25" t="s">
        <v>79</v>
      </c>
      <c r="I4" s="25" t="s">
        <v>86</v>
      </c>
      <c r="J4" s="25">
        <v>2026</v>
      </c>
      <c r="K4" s="25">
        <v>2027</v>
      </c>
      <c r="L4" s="25">
        <v>2028</v>
      </c>
      <c r="M4" s="25">
        <v>2029</v>
      </c>
      <c r="N4" s="7" t="s">
        <v>13</v>
      </c>
      <c r="O4" s="7" t="s">
        <v>55</v>
      </c>
    </row>
    <row r="5" spans="1:15" ht="14.25" customHeight="1" x14ac:dyDescent="0.3">
      <c r="A5" s="94"/>
      <c r="B5" s="94"/>
      <c r="C5" s="94"/>
      <c r="D5" s="94"/>
      <c r="E5" s="94" t="s">
        <v>170</v>
      </c>
      <c r="F5" s="88">
        <f>IFERROR(Revenue!F7,0)-IFERROR(COGS!F28,0)-IFERROR(SGA!F38,0)</f>
        <v>75571389</v>
      </c>
      <c r="G5" s="88">
        <f>IFERROR(Revenue!G7,0)-IFERROR(COGS!G28,0)-IFERROR(SGA!G38,0)</f>
        <v>80196802</v>
      </c>
      <c r="H5" s="88">
        <f>IFERROR(Revenue!H7,0)-IFERROR(COGS!H28,0)-IFERROR(SGA!H38,0)</f>
        <v>46457404</v>
      </c>
      <c r="I5" s="88">
        <f>IFERROR(Revenue!I7,0)-IFERROR(COGS!I28,0)-IFERROR(SGA!I38,0)</f>
        <v>59743328.073344216</v>
      </c>
      <c r="J5" s="88">
        <f>IFERROR(Revenue!J7,0)-IFERROR(COGS!J28,0)-IFERROR(SGA!J38,0)</f>
        <v>124209424.88859375</v>
      </c>
      <c r="K5" s="88">
        <f>IFERROR(Revenue!K7,0)-IFERROR(COGS!K28,0)-IFERROR(SGA!K38,0)</f>
        <v>128763639.40332778</v>
      </c>
      <c r="L5" s="88">
        <f>IFERROR(Revenue!L7,0)-IFERROR(COGS!L28,0)-IFERROR(SGA!L38,0)</f>
        <v>133657194.14623971</v>
      </c>
      <c r="M5" s="88">
        <f>IFERROR(Revenue!M7,0)-IFERROR(COGS!M28,0)-IFERROR(SGA!M38,0)</f>
        <v>138728176.40688539</v>
      </c>
      <c r="N5" s="95"/>
      <c r="O5" s="95"/>
    </row>
    <row r="6" spans="1:15" ht="14.25" customHeight="1" x14ac:dyDescent="0.3">
      <c r="A6" s="94"/>
      <c r="B6" s="94"/>
      <c r="C6" s="94"/>
      <c r="D6" s="94"/>
      <c r="E6" s="94" t="s">
        <v>179</v>
      </c>
      <c r="F6" s="88"/>
      <c r="G6" s="88"/>
      <c r="H6" s="88"/>
      <c r="I6" s="96"/>
      <c r="J6" s="96"/>
      <c r="K6" s="96"/>
      <c r="L6" s="96"/>
      <c r="M6" s="96"/>
      <c r="N6" s="95"/>
      <c r="O6" s="95"/>
    </row>
    <row r="7" spans="1:15" ht="14.25" customHeight="1" x14ac:dyDescent="0.3">
      <c r="A7" s="50"/>
      <c r="B7" s="50"/>
      <c r="C7" s="50"/>
      <c r="D7" s="50"/>
      <c r="E7" s="50" t="s">
        <v>174</v>
      </c>
      <c r="F7" s="89">
        <f t="shared" ref="F7:M7" si="0">IF((F5+F6)&lt;=0, 0, (F5+F6)*F8)</f>
        <v>0</v>
      </c>
      <c r="G7" s="89">
        <f t="shared" si="0"/>
        <v>0</v>
      </c>
      <c r="H7" s="89"/>
      <c r="I7" s="89">
        <f>IF((H5+H6+I5+I6)&lt;=0, 0, (H5+H6+I5+I6)*I8)</f>
        <v>0</v>
      </c>
      <c r="J7" s="89">
        <f t="shared" si="0"/>
        <v>0</v>
      </c>
      <c r="K7" s="89">
        <f t="shared" si="0"/>
        <v>0</v>
      </c>
      <c r="L7" s="89">
        <f t="shared" si="0"/>
        <v>0</v>
      </c>
      <c r="M7" s="89">
        <f t="shared" si="0"/>
        <v>0</v>
      </c>
      <c r="N7" s="95"/>
      <c r="O7" s="95"/>
    </row>
    <row r="8" spans="1:15" ht="14.25" customHeight="1" x14ac:dyDescent="0.3">
      <c r="A8" s="97"/>
      <c r="B8" s="97"/>
      <c r="C8" s="97"/>
      <c r="D8" s="97"/>
      <c r="E8" s="97" t="s">
        <v>175</v>
      </c>
      <c r="F8" s="82">
        <f t="shared" ref="F8:M8" si="1">$B$12</f>
        <v>0</v>
      </c>
      <c r="G8" s="82">
        <f t="shared" si="1"/>
        <v>0</v>
      </c>
      <c r="H8" s="82"/>
      <c r="I8" s="98">
        <f t="shared" si="1"/>
        <v>0</v>
      </c>
      <c r="J8" s="98">
        <f t="shared" si="1"/>
        <v>0</v>
      </c>
      <c r="K8" s="98">
        <f t="shared" si="1"/>
        <v>0</v>
      </c>
      <c r="L8" s="98">
        <f t="shared" si="1"/>
        <v>0</v>
      </c>
      <c r="M8" s="98">
        <f t="shared" si="1"/>
        <v>0</v>
      </c>
      <c r="N8" s="99"/>
      <c r="O8" s="99"/>
    </row>
    <row r="9" spans="1:15" ht="14.25" customHeight="1" x14ac:dyDescent="0.3">
      <c r="B9" s="5"/>
      <c r="C9" s="5"/>
      <c r="D9" s="5"/>
      <c r="E9" s="5"/>
      <c r="F9" s="14"/>
      <c r="G9" s="14"/>
    </row>
    <row r="10" spans="1:15" ht="14.25" customHeight="1" x14ac:dyDescent="0.3">
      <c r="B10" s="5"/>
      <c r="C10" s="5"/>
      <c r="D10" s="5"/>
      <c r="E10" s="5"/>
    </row>
    <row r="11" spans="1:15" ht="14.25" customHeight="1" x14ac:dyDescent="0.3">
      <c r="A11" s="6"/>
      <c r="B11" s="6" t="s">
        <v>176</v>
      </c>
      <c r="C11" s="5"/>
      <c r="D11" s="6"/>
      <c r="E11" s="6"/>
    </row>
    <row r="12" spans="1:15" ht="14.25" customHeight="1" x14ac:dyDescent="0.3">
      <c r="A12" s="7" t="s">
        <v>177</v>
      </c>
      <c r="B12" s="44"/>
      <c r="C12" s="5"/>
      <c r="D12" s="7" t="s">
        <v>178</v>
      </c>
      <c r="E12" s="100">
        <f>AVERAGE(I8:M8)</f>
        <v>0</v>
      </c>
    </row>
  </sheetData>
  <sheetProtection formatCells="0" formatColumns="0" formatRows="0" insertRows="0" deleteRows="0"/>
  <phoneticPr fontId="1" type="noConversion"/>
  <pageMargins left="0.25" right="0.25" top="0.75" bottom="0.75" header="0.3" footer="0.3"/>
  <pageSetup paperSize="9" scale="38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0" stopIfTrue="1" id="{3E9AFA99-246B-4A5D-8014-3B1AA84709D2}">
            <xm:f>Report_Est_PL!$B$3="M USD"</xm:f>
            <x14:dxf>
              <numFmt numFmtId="183" formatCode="#,##0,,_);\(#,##0,,\);&quot; - &quot;;@_)"/>
            </x14:dxf>
          </x14:cfRule>
          <xm:sqref>F5</xm:sqref>
        </x14:conditionalFormatting>
        <x14:conditionalFormatting xmlns:xm="http://schemas.microsoft.com/office/excel/2006/main">
          <x14:cfRule type="expression" priority="29" stopIfTrue="1" id="{97316C29-A05E-4B7B-BA0E-14319CC0CB0A}">
            <xm:f>Report_Est_PL!$B$3="M USD"</xm:f>
            <x14:dxf>
              <numFmt numFmtId="183" formatCode="#,##0,,_);\(#,##0,,\);&quot; - &quot;;@_)"/>
            </x14:dxf>
          </x14:cfRule>
          <xm:sqref>G5</xm:sqref>
        </x14:conditionalFormatting>
        <x14:conditionalFormatting xmlns:xm="http://schemas.microsoft.com/office/excel/2006/main">
          <x14:cfRule type="expression" priority="28" stopIfTrue="1" id="{570C64C8-F503-46D2-AD52-4B1CABAFC45B}">
            <xm:f>Report_Est_PL!$B$3="M USD"</xm:f>
            <x14:dxf>
              <numFmt numFmtId="183" formatCode="#,##0,,_);\(#,##0,,\);&quot; - &quot;;@_)"/>
            </x14:dxf>
          </x14:cfRule>
          <xm:sqref>H5</xm:sqref>
        </x14:conditionalFormatting>
        <x14:conditionalFormatting xmlns:xm="http://schemas.microsoft.com/office/excel/2006/main">
          <x14:cfRule type="expression" priority="27" stopIfTrue="1" id="{58D92963-09B0-4A2A-A952-2271B6FBF489}">
            <xm:f>Report_Est_PL!$B$3="M USD"</xm:f>
            <x14:dxf>
              <numFmt numFmtId="183" formatCode="#,##0,,_);\(#,##0,,\);&quot; - &quot;;@_)"/>
            </x14:dxf>
          </x14:cfRule>
          <xm:sqref>I5</xm:sqref>
        </x14:conditionalFormatting>
        <x14:conditionalFormatting xmlns:xm="http://schemas.microsoft.com/office/excel/2006/main">
          <x14:cfRule type="expression" priority="26" stopIfTrue="1" id="{A408BF5B-76A1-45A0-BECD-79F885072DBF}">
            <xm:f>Report_Est_PL!$B$3="M USD"</xm:f>
            <x14:dxf>
              <numFmt numFmtId="183" formatCode="#,##0,,_);\(#,##0,,\);&quot; - &quot;;@_)"/>
            </x14:dxf>
          </x14:cfRule>
          <xm:sqref>J5</xm:sqref>
        </x14:conditionalFormatting>
        <x14:conditionalFormatting xmlns:xm="http://schemas.microsoft.com/office/excel/2006/main">
          <x14:cfRule type="expression" priority="25" stopIfTrue="1" id="{17E192F9-BBCF-4FA9-B26A-59C2BAE32AF5}">
            <xm:f>Report_Est_PL!$B$3="M USD"</xm:f>
            <x14:dxf>
              <numFmt numFmtId="183" formatCode="#,##0,,_);\(#,##0,,\);&quot; - &quot;;@_)"/>
            </x14:dxf>
          </x14:cfRule>
          <xm:sqref>K5</xm:sqref>
        </x14:conditionalFormatting>
        <x14:conditionalFormatting xmlns:xm="http://schemas.microsoft.com/office/excel/2006/main">
          <x14:cfRule type="expression" priority="24" stopIfTrue="1" id="{0BAD7A5B-C03A-46A9-9F87-3B02C78DA137}">
            <xm:f>Report_Est_PL!$B$3="M USD"</xm:f>
            <x14:dxf>
              <numFmt numFmtId="183" formatCode="#,##0,,_);\(#,##0,,\);&quot; - &quot;;@_)"/>
            </x14:dxf>
          </x14:cfRule>
          <xm:sqref>L5</xm:sqref>
        </x14:conditionalFormatting>
        <x14:conditionalFormatting xmlns:xm="http://schemas.microsoft.com/office/excel/2006/main">
          <x14:cfRule type="expression" priority="23" stopIfTrue="1" id="{00A18C23-670F-40C9-B859-F84DE097CE58}">
            <xm:f>Report_Est_PL!$B$3="M USD"</xm:f>
            <x14:dxf>
              <numFmt numFmtId="183" formatCode="#,##0,,_);\(#,##0,,\);&quot; - &quot;;@_)"/>
            </x14:dxf>
          </x14:cfRule>
          <xm:sqref>M5</xm:sqref>
        </x14:conditionalFormatting>
        <x14:conditionalFormatting xmlns:xm="http://schemas.microsoft.com/office/excel/2006/main">
          <x14:cfRule type="expression" priority="22" stopIfTrue="1" id="{57B15A26-FEF6-4A66-9F44-BE789B042665}">
            <xm:f>Report_Est_PL!$B$3="M USD"</xm:f>
            <x14:dxf>
              <numFmt numFmtId="183" formatCode="#,##0,,_);\(#,##0,,\);&quot; - &quot;;@_)"/>
            </x14:dxf>
          </x14:cfRule>
          <xm:sqref>N5</xm:sqref>
        </x14:conditionalFormatting>
        <x14:conditionalFormatting xmlns:xm="http://schemas.microsoft.com/office/excel/2006/main">
          <x14:cfRule type="expression" priority="21" stopIfTrue="1" id="{DB30C2D7-EA08-404D-BFAA-C01331415E3F}">
            <xm:f>Report_Est_PL!$B$3="M USD"</xm:f>
            <x14:dxf>
              <numFmt numFmtId="183" formatCode="#,##0,,_);\(#,##0,,\);&quot; - &quot;;@_)"/>
            </x14:dxf>
          </x14:cfRule>
          <xm:sqref>O5</xm:sqref>
        </x14:conditionalFormatting>
        <x14:conditionalFormatting xmlns:xm="http://schemas.microsoft.com/office/excel/2006/main">
          <x14:cfRule type="expression" priority="20" stopIfTrue="1" id="{657E2C52-489C-4A4E-92BD-79A5F151CDFD}">
            <xm:f>Report_Est_PL!$B$3="M USD"</xm:f>
            <x14:dxf>
              <numFmt numFmtId="183" formatCode="#,##0,,_);\(#,##0,,\);&quot; - &quot;;@_)"/>
            </x14:dxf>
          </x14:cfRule>
          <xm:sqref>F6</xm:sqref>
        </x14:conditionalFormatting>
        <x14:conditionalFormatting xmlns:xm="http://schemas.microsoft.com/office/excel/2006/main">
          <x14:cfRule type="expression" priority="19" stopIfTrue="1" id="{380FD6F7-76C0-4847-98C2-9F87CE082F29}">
            <xm:f>Report_Est_PL!$B$3="M USD"</xm:f>
            <x14:dxf>
              <numFmt numFmtId="183" formatCode="#,##0,,_);\(#,##0,,\);&quot; - &quot;;@_)"/>
            </x14:dxf>
          </x14:cfRule>
          <xm:sqref>G6</xm:sqref>
        </x14:conditionalFormatting>
        <x14:conditionalFormatting xmlns:xm="http://schemas.microsoft.com/office/excel/2006/main">
          <x14:cfRule type="expression" priority="18" stopIfTrue="1" id="{DD6AF3B2-5D3D-4680-B65F-B32A2FB17172}">
            <xm:f>Report_Est_PL!$B$3="M USD"</xm:f>
            <x14:dxf>
              <numFmt numFmtId="183" formatCode="#,##0,,_);\(#,##0,,\);&quot; - &quot;;@_)"/>
            </x14:dxf>
          </x14:cfRule>
          <xm:sqref>H6</xm:sqref>
        </x14:conditionalFormatting>
        <x14:conditionalFormatting xmlns:xm="http://schemas.microsoft.com/office/excel/2006/main">
          <x14:cfRule type="expression" priority="17" stopIfTrue="1" id="{096680A2-9188-422E-9950-5D6D1C7B9161}">
            <xm:f>Report_Est_PL!$B$3="M USD"</xm:f>
            <x14:dxf>
              <numFmt numFmtId="183" formatCode="#,##0,,_);\(#,##0,,\);&quot; - &quot;;@_)"/>
            </x14:dxf>
          </x14:cfRule>
          <xm:sqref>I6</xm:sqref>
        </x14:conditionalFormatting>
        <x14:conditionalFormatting xmlns:xm="http://schemas.microsoft.com/office/excel/2006/main">
          <x14:cfRule type="expression" priority="16" stopIfTrue="1" id="{D1804992-A855-4E38-AAAF-04E74E9F8B68}">
            <xm:f>Report_Est_PL!$B$3="M USD"</xm:f>
            <x14:dxf>
              <numFmt numFmtId="183" formatCode="#,##0,,_);\(#,##0,,\);&quot; - &quot;;@_)"/>
            </x14:dxf>
          </x14:cfRule>
          <xm:sqref>J6</xm:sqref>
        </x14:conditionalFormatting>
        <x14:conditionalFormatting xmlns:xm="http://schemas.microsoft.com/office/excel/2006/main">
          <x14:cfRule type="expression" priority="15" stopIfTrue="1" id="{729CC6CB-28D8-4306-9604-379D4CD26DE0}">
            <xm:f>Report_Est_PL!$B$3="M USD"</xm:f>
            <x14:dxf>
              <numFmt numFmtId="183" formatCode="#,##0,,_);\(#,##0,,\);&quot; - &quot;;@_)"/>
            </x14:dxf>
          </x14:cfRule>
          <xm:sqref>K6</xm:sqref>
        </x14:conditionalFormatting>
        <x14:conditionalFormatting xmlns:xm="http://schemas.microsoft.com/office/excel/2006/main">
          <x14:cfRule type="expression" priority="14" stopIfTrue="1" id="{61101938-EF79-42B0-97C7-1DBBCD01E231}">
            <xm:f>Report_Est_PL!$B$3="M USD"</xm:f>
            <x14:dxf>
              <numFmt numFmtId="183" formatCode="#,##0,,_);\(#,##0,,\);&quot; - &quot;;@_)"/>
            </x14:dxf>
          </x14:cfRule>
          <xm:sqref>L6</xm:sqref>
        </x14:conditionalFormatting>
        <x14:conditionalFormatting xmlns:xm="http://schemas.microsoft.com/office/excel/2006/main">
          <x14:cfRule type="expression" priority="13" stopIfTrue="1" id="{2111401A-59F6-4D80-9E42-A8E5F9F339F6}">
            <xm:f>Report_Est_PL!$B$3="M USD"</xm:f>
            <x14:dxf>
              <numFmt numFmtId="183" formatCode="#,##0,,_);\(#,##0,,\);&quot; - &quot;;@_)"/>
            </x14:dxf>
          </x14:cfRule>
          <xm:sqref>M6</xm:sqref>
        </x14:conditionalFormatting>
        <x14:conditionalFormatting xmlns:xm="http://schemas.microsoft.com/office/excel/2006/main">
          <x14:cfRule type="expression" priority="12" stopIfTrue="1" id="{1906083E-5318-4CA3-B4B9-9BB251C9D6AB}">
            <xm:f>Report_Est_PL!$B$3="M USD"</xm:f>
            <x14:dxf>
              <numFmt numFmtId="183" formatCode="#,##0,,_);\(#,##0,,\);&quot; - &quot;;@_)"/>
            </x14:dxf>
          </x14:cfRule>
          <xm:sqref>N6</xm:sqref>
        </x14:conditionalFormatting>
        <x14:conditionalFormatting xmlns:xm="http://schemas.microsoft.com/office/excel/2006/main">
          <x14:cfRule type="expression" priority="11" stopIfTrue="1" id="{555D8FF9-8F21-4859-9F7F-DCA12D304E92}">
            <xm:f>Report_Est_PL!$B$3="M USD"</xm:f>
            <x14:dxf>
              <numFmt numFmtId="183" formatCode="#,##0,,_);\(#,##0,,\);&quot; - &quot;;@_)"/>
            </x14:dxf>
          </x14:cfRule>
          <xm:sqref>O6</xm:sqref>
        </x14:conditionalFormatting>
        <x14:conditionalFormatting xmlns:xm="http://schemas.microsoft.com/office/excel/2006/main">
          <x14:cfRule type="expression" priority="10" stopIfTrue="1" id="{EDAA7326-839B-451A-8950-356039C1AEF9}">
            <xm:f>Report_Est_PL!$B$3="M USD"</xm:f>
            <x14:dxf>
              <numFmt numFmtId="183" formatCode="#,##0,,_);\(#,##0,,\);&quot; - &quot;;@_)"/>
            </x14:dxf>
          </x14:cfRule>
          <xm:sqref>F7</xm:sqref>
        </x14:conditionalFormatting>
        <x14:conditionalFormatting xmlns:xm="http://schemas.microsoft.com/office/excel/2006/main">
          <x14:cfRule type="expression" priority="9" stopIfTrue="1" id="{08F93D5F-FB97-410E-97BD-06437FACA17C}">
            <xm:f>Report_Est_PL!$B$3="M USD"</xm:f>
            <x14:dxf>
              <numFmt numFmtId="183" formatCode="#,##0,,_);\(#,##0,,\);&quot; - &quot;;@_)"/>
            </x14:dxf>
          </x14:cfRule>
          <xm:sqref>G7</xm:sqref>
        </x14:conditionalFormatting>
        <x14:conditionalFormatting xmlns:xm="http://schemas.microsoft.com/office/excel/2006/main">
          <x14:cfRule type="expression" priority="8" stopIfTrue="1" id="{627361F3-DAA9-4336-A485-64C9CAA225F8}">
            <xm:f>Report_Est_PL!$B$3="M USD"</xm:f>
            <x14:dxf>
              <numFmt numFmtId="183" formatCode="#,##0,,_);\(#,##0,,\);&quot; - &quot;;@_)"/>
            </x14:dxf>
          </x14:cfRule>
          <xm:sqref>H7</xm:sqref>
        </x14:conditionalFormatting>
        <x14:conditionalFormatting xmlns:xm="http://schemas.microsoft.com/office/excel/2006/main">
          <x14:cfRule type="expression" priority="7" stopIfTrue="1" id="{49EBCD7B-74AC-4095-9D2C-04EFE6FF1D27}">
            <xm:f>Report_Est_PL!$B$3="M USD"</xm:f>
            <x14:dxf>
              <numFmt numFmtId="183" formatCode="#,##0,,_);\(#,##0,,\);&quot; - &quot;;@_)"/>
            </x14:dxf>
          </x14:cfRule>
          <xm:sqref>I7</xm:sqref>
        </x14:conditionalFormatting>
        <x14:conditionalFormatting xmlns:xm="http://schemas.microsoft.com/office/excel/2006/main">
          <x14:cfRule type="expression" priority="6" stopIfTrue="1" id="{799A860C-3DC5-4554-BDC9-3FD47DB7E16E}">
            <xm:f>Report_Est_PL!$B$3="M USD"</xm:f>
            <x14:dxf>
              <numFmt numFmtId="183" formatCode="#,##0,,_);\(#,##0,,\);&quot; - &quot;;@_)"/>
            </x14:dxf>
          </x14:cfRule>
          <xm:sqref>J7</xm:sqref>
        </x14:conditionalFormatting>
        <x14:conditionalFormatting xmlns:xm="http://schemas.microsoft.com/office/excel/2006/main">
          <x14:cfRule type="expression" priority="5" stopIfTrue="1" id="{0947B611-E78A-478A-BFB1-D9DDF0D28DA2}">
            <xm:f>Report_Est_PL!$B$3="M USD"</xm:f>
            <x14:dxf>
              <numFmt numFmtId="183" formatCode="#,##0,,_);\(#,##0,,\);&quot; - &quot;;@_)"/>
            </x14:dxf>
          </x14:cfRule>
          <xm:sqref>K7</xm:sqref>
        </x14:conditionalFormatting>
        <x14:conditionalFormatting xmlns:xm="http://schemas.microsoft.com/office/excel/2006/main">
          <x14:cfRule type="expression" priority="4" stopIfTrue="1" id="{642FB620-9620-4015-8EE2-485CEF22E679}">
            <xm:f>Report_Est_PL!$B$3="M USD"</xm:f>
            <x14:dxf>
              <numFmt numFmtId="183" formatCode="#,##0,,_);\(#,##0,,\);&quot; - &quot;;@_)"/>
            </x14:dxf>
          </x14:cfRule>
          <xm:sqref>L7</xm:sqref>
        </x14:conditionalFormatting>
        <x14:conditionalFormatting xmlns:xm="http://schemas.microsoft.com/office/excel/2006/main">
          <x14:cfRule type="expression" priority="3" stopIfTrue="1" id="{5056D4E3-F65E-47B1-A17D-E85459CA8195}">
            <xm:f>Report_Est_PL!$B$3="M USD"</xm:f>
            <x14:dxf>
              <numFmt numFmtId="183" formatCode="#,##0,,_);\(#,##0,,\);&quot; - &quot;;@_)"/>
            </x14:dxf>
          </x14:cfRule>
          <xm:sqref>M7</xm:sqref>
        </x14:conditionalFormatting>
        <x14:conditionalFormatting xmlns:xm="http://schemas.microsoft.com/office/excel/2006/main">
          <x14:cfRule type="expression" priority="2" stopIfTrue="1" id="{0B3EE288-0169-43E7-AD00-E240DBA12560}">
            <xm:f>Report_Est_PL!$B$3="M USD"</xm:f>
            <x14:dxf>
              <numFmt numFmtId="183" formatCode="#,##0,,_);\(#,##0,,\);&quot; - &quot;;@_)"/>
            </x14:dxf>
          </x14:cfRule>
          <xm:sqref>N7</xm:sqref>
        </x14:conditionalFormatting>
        <x14:conditionalFormatting xmlns:xm="http://schemas.microsoft.com/office/excel/2006/main">
          <x14:cfRule type="expression" priority="1" stopIfTrue="1" id="{77FF3842-1731-4F50-A534-9DF047A397AD}">
            <xm:f>Report_Est_PL!$B$3="M USD"</xm:f>
            <x14:dxf>
              <numFmt numFmtId="183" formatCode="#,##0,,_);\(#,##0,,\);&quot; - &quot;;@_)"/>
            </x14:dxf>
          </x14:cfRule>
          <xm:sqref>O7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BI</vt:lpstr>
      <vt:lpstr>PL</vt:lpstr>
      <vt:lpstr>Data</vt:lpstr>
      <vt:lpstr>PL_A</vt:lpstr>
      <vt:lpstr>PL_F</vt:lpstr>
      <vt:lpstr>PJT &gt;&gt;&gt;</vt:lpstr>
      <vt:lpstr>Revenue</vt:lpstr>
      <vt:lpstr>COGS</vt:lpstr>
      <vt:lpstr>SGA</vt:lpstr>
      <vt:lpstr>NO</vt:lpstr>
      <vt:lpstr>Est_PL</vt:lpstr>
      <vt:lpstr>Report_Est_PL</vt:lpstr>
      <vt:lpstr>TAX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Jinyu Choi</dc:creator>
  <cp:lastModifiedBy>최 진유</cp:lastModifiedBy>
  <cp:lastPrinted>2025-07-02T03:56:25Z</cp:lastPrinted>
  <dcterms:created xsi:type="dcterms:W3CDTF">2023-05-11T14:55:16Z</dcterms:created>
  <dcterms:modified xsi:type="dcterms:W3CDTF">2025-08-06T02:57:31Z</dcterms:modified>
</cp:coreProperties>
</file>